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SCO\Dropbox\Libertarian\"/>
    </mc:Choice>
  </mc:AlternateContent>
  <xr:revisionPtr revIDLastSave="0" documentId="13_ncr:1_{1780AE21-F70F-4AB0-A979-E370A9AB3757}" xr6:coauthVersionLast="47" xr6:coauthVersionMax="47" xr10:uidLastSave="{00000000-0000-0000-0000-000000000000}"/>
  <bookViews>
    <workbookView xWindow="19090" yWindow="-110" windowWidth="19420" windowHeight="10420" xr2:uid="{694B8322-C397-4038-9A5F-54C00F7BA0A4}"/>
  </bookViews>
  <sheets>
    <sheet name="Budget 2023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1" l="1"/>
  <c r="N66" i="1" s="1"/>
  <c r="N17" i="1" s="1"/>
  <c r="M66" i="1"/>
  <c r="L66" i="1"/>
  <c r="K66" i="1"/>
  <c r="J66" i="1"/>
  <c r="I66" i="1"/>
  <c r="H66" i="1"/>
  <c r="G66" i="1"/>
  <c r="F66" i="1"/>
  <c r="E66" i="1"/>
  <c r="D66" i="1"/>
  <c r="C66" i="1"/>
  <c r="B66" i="1"/>
  <c r="B17" i="1" s="1"/>
  <c r="G26" i="1"/>
  <c r="J26" i="1"/>
  <c r="M26" i="1"/>
  <c r="N26" i="1" s="1"/>
  <c r="N25" i="1"/>
  <c r="D26" i="1"/>
  <c r="M35" i="1" l="1"/>
  <c r="L35" i="1"/>
  <c r="K35" i="1"/>
  <c r="J35" i="1"/>
  <c r="I35" i="1"/>
  <c r="H35" i="1"/>
  <c r="G35" i="1"/>
  <c r="F35" i="1"/>
  <c r="E35" i="1"/>
  <c r="D35" i="1"/>
  <c r="C35" i="1"/>
  <c r="B35" i="1"/>
  <c r="N3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N62" i="1"/>
  <c r="N61" i="1"/>
  <c r="N60" i="1"/>
  <c r="M57" i="1"/>
  <c r="L57" i="1"/>
  <c r="K57" i="1"/>
  <c r="J57" i="1"/>
  <c r="I57" i="1"/>
  <c r="I58" i="1" s="1"/>
  <c r="H57" i="1"/>
  <c r="G57" i="1"/>
  <c r="F57" i="1"/>
  <c r="E57" i="1"/>
  <c r="E58" i="1" s="1"/>
  <c r="D57" i="1"/>
  <c r="C57" i="1"/>
  <c r="B57" i="1"/>
  <c r="N56" i="1"/>
  <c r="N55" i="1"/>
  <c r="N54" i="1"/>
  <c r="N53" i="1"/>
  <c r="N52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N48" i="1"/>
  <c r="N47" i="1"/>
  <c r="N46" i="1"/>
  <c r="N45" i="1"/>
  <c r="N44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N40" i="1"/>
  <c r="N39" i="1"/>
  <c r="N37" i="1"/>
  <c r="N33" i="1"/>
  <c r="N32" i="1"/>
  <c r="N31" i="1"/>
  <c r="N30" i="1"/>
  <c r="N29" i="1"/>
  <c r="L26" i="1"/>
  <c r="K26" i="1"/>
  <c r="I26" i="1"/>
  <c r="H26" i="1"/>
  <c r="F26" i="1"/>
  <c r="E26" i="1"/>
  <c r="C26" i="1"/>
  <c r="B26" i="1"/>
  <c r="N24" i="1"/>
  <c r="N23" i="1"/>
  <c r="N22" i="1"/>
  <c r="N21" i="1"/>
  <c r="D16" i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G14" i="1"/>
  <c r="G16" i="1" s="1"/>
  <c r="F14" i="1"/>
  <c r="F16" i="1" s="1"/>
  <c r="E14" i="1"/>
  <c r="E16" i="1" s="1"/>
  <c r="D14" i="1"/>
  <c r="C14" i="1"/>
  <c r="C16" i="1" s="1"/>
  <c r="B14" i="1"/>
  <c r="B16" i="1" s="1"/>
  <c r="M13" i="1"/>
  <c r="L13" i="1"/>
  <c r="K13" i="1"/>
  <c r="J13" i="1"/>
  <c r="I13" i="1"/>
  <c r="H13" i="1"/>
  <c r="G13" i="1"/>
  <c r="E13" i="1"/>
  <c r="D13" i="1"/>
  <c r="C13" i="1"/>
  <c r="B13" i="1"/>
  <c r="N11" i="1"/>
  <c r="N10" i="1"/>
  <c r="N9" i="1"/>
  <c r="N7" i="1"/>
  <c r="N6" i="1"/>
  <c r="N5" i="1"/>
  <c r="N4" i="1"/>
  <c r="M58" i="1" l="1"/>
  <c r="M17" i="1" s="1"/>
  <c r="E17" i="1"/>
  <c r="F58" i="1"/>
  <c r="F17" i="1" s="1"/>
  <c r="J58" i="1"/>
  <c r="J17" i="1" s="1"/>
  <c r="N35" i="1"/>
  <c r="N42" i="1"/>
  <c r="N50" i="1"/>
  <c r="C58" i="1"/>
  <c r="C17" i="1" s="1"/>
  <c r="G58" i="1"/>
  <c r="G17" i="1" s="1"/>
  <c r="K58" i="1"/>
  <c r="K17" i="1" s="1"/>
  <c r="D58" i="1"/>
  <c r="D17" i="1" s="1"/>
  <c r="H58" i="1"/>
  <c r="H17" i="1" s="1"/>
  <c r="L58" i="1"/>
  <c r="L17" i="1" s="1"/>
  <c r="B58" i="1"/>
  <c r="N13" i="1"/>
  <c r="I17" i="1"/>
  <c r="N64" i="1"/>
  <c r="N16" i="1"/>
  <c r="N57" i="1"/>
  <c r="N14" i="1"/>
</calcChain>
</file>

<file path=xl/sharedStrings.xml><?xml version="1.0" encoding="utf-8"?>
<sst xmlns="http://schemas.openxmlformats.org/spreadsheetml/2006/main" count="88" uniqueCount="88">
  <si>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</si>
  <si>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</si>
  <si>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</si>
  <si>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</si>
  <si>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</si>
  <si>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</si>
  <si>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</si>
  <si>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</si>
  <si>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</si>
  <si>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</si>
  <si>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</si>
  <si>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</si>
  <si>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</si>
  <si>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Revenue</t>
  </si>
  <si>
    <t xml:space="preserve">   4000 Donations</t>
  </si>
  <si>
    <t xml:space="preserve">      4100 Membership Dues</t>
  </si>
  <si>
    <t xml:space="preserve">      4100 Lifetime Memberships</t>
  </si>
  <si>
    <t xml:space="preserve">      4200 General Donations</t>
  </si>
  <si>
    <t xml:space="preserve">      4300 Net Paid Fundraising Revenue</t>
  </si>
  <si>
    <t xml:space="preserve">      4400 Convention Revenue</t>
  </si>
  <si>
    <t xml:space="preserve">         4410 Auction</t>
  </si>
  <si>
    <t xml:space="preserve">         4420 Tickets</t>
  </si>
  <si>
    <t xml:space="preserve">         4430 Other</t>
  </si>
  <si>
    <t xml:space="preserve">      Total 4400 Convention Revenue</t>
  </si>
  <si>
    <t xml:space="preserve">   Total 4000 Donations</t>
  </si>
  <si>
    <t>Total Revenue</t>
  </si>
  <si>
    <t>Gross Profit</t>
  </si>
  <si>
    <t>Expenditures</t>
  </si>
  <si>
    <t xml:space="preserve">   5000 Operations</t>
  </si>
  <si>
    <t xml:space="preserve">      5100 Financial Expenses</t>
  </si>
  <si>
    <t xml:space="preserve">      5200 Postal Expenses</t>
  </si>
  <si>
    <t xml:space="preserve">      5400 Insurance Expense</t>
  </si>
  <si>
    <t xml:space="preserve">      5500 Miscellaneous Expenses</t>
  </si>
  <si>
    <t xml:space="preserve">      5600 Executive Director Commission</t>
  </si>
  <si>
    <t xml:space="preserve">   Total 5000 Operations</t>
  </si>
  <si>
    <t xml:space="preserve">   6000 Division Operations</t>
  </si>
  <si>
    <t xml:space="preserve">      6025 IT Division</t>
  </si>
  <si>
    <t xml:space="preserve">         6010 Voter Database</t>
  </si>
  <si>
    <t xml:space="preserve">         6020 Domain Names</t>
  </si>
  <si>
    <t xml:space="preserve">         6030 Website Hosting Expenses</t>
  </si>
  <si>
    <t xml:space="preserve">         6030 Bluehost Domain Privacy</t>
  </si>
  <si>
    <t xml:space="preserve">         6030 Bluehost SSL Certificate</t>
  </si>
  <si>
    <t xml:space="preserve">      Total 6025 IT Division</t>
  </si>
  <si>
    <t xml:space="preserve">      6100 Communications Division</t>
  </si>
  <si>
    <t xml:space="preserve">         6110 E-mailing Expenses</t>
  </si>
  <si>
    <t xml:space="preserve">         6120 Advertising and Promotions</t>
  </si>
  <si>
    <t xml:space="preserve">            6121 Marketing</t>
  </si>
  <si>
    <t xml:space="preserve">            6122 Promotional Materials</t>
  </si>
  <si>
    <t xml:space="preserve">            6123 Social Media</t>
  </si>
  <si>
    <t xml:space="preserve">      Total 6100 Communications Division</t>
  </si>
  <si>
    <t xml:space="preserve">      6300 Field Operations Division</t>
  </si>
  <si>
    <t xml:space="preserve">         6305 Membership</t>
  </si>
  <si>
    <t xml:space="preserve">         6310 Outreach Materials</t>
  </si>
  <si>
    <t xml:space="preserve">         6330 Outreach Booths</t>
  </si>
  <si>
    <t xml:space="preserve">         6340 Advertising and Promotions</t>
  </si>
  <si>
    <t xml:space="preserve">         6350 Precinct Committeeperson Materials (Even years in Political Division</t>
  </si>
  <si>
    <t xml:space="preserve">         6360 Parties and Special Events</t>
  </si>
  <si>
    <t xml:space="preserve">      Total 6300 Field Development Division</t>
  </si>
  <si>
    <t xml:space="preserve">      6400 Political Division</t>
  </si>
  <si>
    <t xml:space="preserve">         6410 Ballot Access Funding***</t>
  </si>
  <si>
    <t xml:space="preserve">         6420 Candidate Expenses</t>
  </si>
  <si>
    <t xml:space="preserve">         6430 Legislation</t>
  </si>
  <si>
    <t xml:space="preserve">         6440 Precinct Committeemen Materials (Odd years in Field Ops Division)</t>
  </si>
  <si>
    <t xml:space="preserve">         6450 Misc Expenses</t>
  </si>
  <si>
    <t xml:space="preserve">      Total 6400 Political Division</t>
  </si>
  <si>
    <t xml:space="preserve">   Total 6000 Division Operations</t>
  </si>
  <si>
    <t xml:space="preserve">   6500 Convention</t>
  </si>
  <si>
    <t xml:space="preserve">      6510 Hotel and Banquet</t>
  </si>
  <si>
    <t xml:space="preserve">      6520 Supplies and Materials</t>
  </si>
  <si>
    <t xml:space="preserve">      6540 Promotion and Advertising</t>
  </si>
  <si>
    <t xml:space="preserve">      6550 Speakers</t>
  </si>
  <si>
    <t xml:space="preserve">   Total 6500 Convention</t>
  </si>
  <si>
    <t>Total Expenditures</t>
  </si>
  <si>
    <t xml:space="preserve">        4440 Ballot Access</t>
  </si>
  <si>
    <t>SBOE Voter Database Purchase ****</t>
  </si>
  <si>
    <t>Total 6010 Voter Database</t>
  </si>
  <si>
    <t>lpillinois.com Domain Name Registration</t>
  </si>
  <si>
    <t>lpillinois.org Domain Name Registration</t>
  </si>
  <si>
    <t>Total 6020 Domain Names</t>
  </si>
  <si>
    <t>AWS SES ****</t>
  </si>
  <si>
    <t>Bluehost Dedicated IP</t>
  </si>
  <si>
    <t>Bluehost Domain Privacy</t>
  </si>
  <si>
    <t>Bluehost SSL Certificate</t>
  </si>
  <si>
    <t>Total 6030 Website Hosting Expenses</t>
  </si>
  <si>
    <t>Web conferencing (3 licenses)</t>
  </si>
  <si>
    <t>Document Collaboration</t>
  </si>
  <si>
    <t xml:space="preserve">Total 6050 Conference / Document Share </t>
  </si>
  <si>
    <t xml:space="preserve">         6050 Web Conferencing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</si>
</sst>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  <family val="2"/>
    </font>
    <font>
      <sz val="8"/>
      <color indexed="8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0" fontId="0" fillId="2" borderId="0" xfId="0" applyFill="1"/>
    <xf numFmtId="0" fontId="4" fillId="3" borderId="0" xfId="0" applyFont="1" applyFill="1" applyAlignment="1">
      <alignment horizontal="left" wrapText="1"/>
    </xf>
    <xf numFmtId="165" fontId="5" fillId="3" borderId="0" xfId="0" applyNumberFormat="1" applyFont="1" applyFill="1" applyAlignment="1">
      <alignment horizontal="left" wrapText="1"/>
    </xf>
    <xf numFmtId="165" fontId="6" fillId="3" borderId="0" xfId="0" applyNumberFormat="1" applyFont="1" applyFill="1" applyAlignment="1">
      <alignment wrapText="1"/>
    </xf>
    <xf numFmtId="0" fontId="0" fillId="3" borderId="0" xfId="0" applyFill="1"/>
    <xf numFmtId="0" fontId="4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8" fontId="5" fillId="0" borderId="2" xfId="0" applyNumberFormat="1" applyFont="1" applyBorder="1" applyAlignment="1">
      <alignment horizontal="right" wrapText="1"/>
    </xf>
    <xf numFmtId="8" fontId="4" fillId="0" borderId="2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5" fontId="5" fillId="2" borderId="0" xfId="0" applyNumberFormat="1" applyFont="1" applyFill="1" applyAlignment="1">
      <alignment horizontal="left" wrapText="1"/>
    </xf>
    <xf numFmtId="165" fontId="6" fillId="2" borderId="0" xfId="0" applyNumberFormat="1" applyFont="1" applyFill="1" applyAlignment="1">
      <alignment wrapText="1"/>
    </xf>
    <xf numFmtId="165" fontId="6" fillId="0" borderId="0" xfId="0" applyNumberFormat="1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165" fontId="4" fillId="3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1" fillId="0" borderId="0" xfId="1"/>
    <xf numFmtId="1" fontId="1" fillId="0" borderId="0" xfId="2" applyNumberFormat="1" applyFont="1" applyProtection="1">
      <protection locked="0"/>
    </xf>
    <xf numFmtId="1" fontId="1" fillId="0" borderId="3" xfId="2" applyNumberFormat="1" applyFont="1" applyBorder="1" applyProtection="1">
      <protection locked="0"/>
    </xf>
    <xf numFmtId="44" fontId="1" fillId="0" borderId="0" xfId="2" applyNumberFormat="1" applyFont="1" applyProtection="1">
      <protection locked="0"/>
    </xf>
    <xf numFmtId="44" fontId="1" fillId="0" borderId="3" xfId="2" applyNumberFormat="1" applyFont="1" applyBorder="1" applyProtection="1">
      <protection locked="0"/>
    </xf>
    <xf numFmtId="0" fontId="1" fillId="0" borderId="4" xfId="1" applyBorder="1"/>
    <xf numFmtId="44" fontId="1" fillId="0" borderId="4" xfId="2" applyNumberFormat="1" applyFont="1" applyBorder="1" applyProtection="1">
      <protection locked="0"/>
    </xf>
    <xf numFmtId="0" fontId="1" fillId="0" borderId="3" xfId="1" applyBorder="1"/>
    <xf numFmtId="0" fontId="9" fillId="0" borderId="5" xfId="1" applyFont="1" applyBorder="1"/>
    <xf numFmtId="44" fontId="9" fillId="0" borderId="5" xfId="2" applyNumberFormat="1" applyFont="1" applyBorder="1" applyProtection="1">
      <protection locked="0"/>
    </xf>
    <xf numFmtId="44" fontId="9" fillId="0" borderId="5" xfId="1" applyNumberFormat="1" applyFont="1" applyBorder="1"/>
    <xf numFmtId="44" fontId="9" fillId="0" borderId="3" xfId="2" applyNumberFormat="1" applyFont="1" applyBorder="1" applyProtection="1">
      <protection locked="0"/>
    </xf>
    <xf numFmtId="0" fontId="9" fillId="0" borderId="6" xfId="1" applyFont="1" applyBorder="1"/>
  </cellXfs>
  <cellStyles count="4">
    <cellStyle name="Comma 2" xfId="2" xr:uid="{D5E3056A-C59C-4F20-A295-D3940990C078}"/>
    <cellStyle name="Normal" xfId="0" builtinId="0"/>
    <cellStyle name="Normal 2" xfId="3" xr:uid="{DBC765F2-3D17-415F-9988-2AC3EF3C9A3C}"/>
    <cellStyle name="Normal 3" xfId="1" xr:uid="{A8CDF283-DBD6-430F-B745-F6CD8D1527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118E6-9BA5-42B9-AFAD-C148C0499673}">
  <dimension ref="A1:N70"/>
  <sheetViews>
    <sheetView tabSelected="1" zoomScale="70" zoomScaleNormal="70" workbookViewId="0">
      <selection activeCell="N59" sqref="N59"/>
    </sheetView>
  </sheetViews>
  <sheetFormatPr defaultRowHeight="15" x14ac:dyDescent="0.25"/>
  <cols>
    <col min="1" max="1" width="39.7109375" customWidth="1"/>
    <col min="2" max="14" width="12.7109375" customWidth="1"/>
  </cols>
  <sheetData>
    <row r="1" spans="1:14" s="3" customForma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s="7" customFormat="1" x14ac:dyDescent="0.25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11" customFormat="1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x14ac:dyDescent="0.25">
      <c r="A4" s="12" t="s">
        <v>15</v>
      </c>
      <c r="B4" s="13">
        <v>450</v>
      </c>
      <c r="C4" s="13">
        <v>450</v>
      </c>
      <c r="D4" s="13">
        <v>450</v>
      </c>
      <c r="E4" s="13">
        <v>450</v>
      </c>
      <c r="F4" s="13">
        <v>450</v>
      </c>
      <c r="G4" s="13">
        <v>450</v>
      </c>
      <c r="H4" s="13">
        <v>450</v>
      </c>
      <c r="I4" s="13">
        <v>450</v>
      </c>
      <c r="J4" s="13">
        <v>450</v>
      </c>
      <c r="K4" s="13">
        <v>450</v>
      </c>
      <c r="L4" s="13">
        <v>450</v>
      </c>
      <c r="M4" s="13">
        <v>450</v>
      </c>
      <c r="N4" s="14">
        <f>SUM(B4:M4)</f>
        <v>5400</v>
      </c>
    </row>
    <row r="5" spans="1:14" x14ac:dyDescent="0.25">
      <c r="A5" s="12" t="s">
        <v>16</v>
      </c>
      <c r="B5" s="13">
        <v>1200</v>
      </c>
      <c r="C5" s="13"/>
      <c r="D5" s="13"/>
      <c r="E5" s="13"/>
      <c r="G5" s="13"/>
      <c r="H5" s="13">
        <v>1200</v>
      </c>
      <c r="I5" s="13"/>
      <c r="J5" s="13"/>
      <c r="K5" s="13"/>
      <c r="L5" s="13"/>
      <c r="M5" s="13"/>
      <c r="N5" s="14">
        <f>SUM(B5:M5)</f>
        <v>2400</v>
      </c>
    </row>
    <row r="6" spans="1:14" x14ac:dyDescent="0.25">
      <c r="A6" s="12" t="s">
        <v>17</v>
      </c>
      <c r="B6" s="13">
        <v>1400</v>
      </c>
      <c r="C6" s="13">
        <v>1400</v>
      </c>
      <c r="D6" s="13">
        <v>1400</v>
      </c>
      <c r="E6" s="13">
        <v>1400</v>
      </c>
      <c r="F6" s="13">
        <v>1400</v>
      </c>
      <c r="G6" s="13">
        <v>1400</v>
      </c>
      <c r="H6" s="13">
        <v>1400</v>
      </c>
      <c r="I6" s="13">
        <v>1400</v>
      </c>
      <c r="J6" s="13">
        <v>1400</v>
      </c>
      <c r="K6" s="13">
        <v>1400</v>
      </c>
      <c r="L6" s="13">
        <v>1400</v>
      </c>
      <c r="M6" s="13">
        <v>1400</v>
      </c>
      <c r="N6" s="14">
        <f>SUM(B6:M6)</f>
        <v>16800</v>
      </c>
    </row>
    <row r="7" spans="1:14" x14ac:dyDescent="0.25">
      <c r="A7" s="12" t="s">
        <v>18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>
        <f>SUM(B7:M7)</f>
        <v>0</v>
      </c>
    </row>
    <row r="8" spans="1:14" s="11" customFormat="1" x14ac:dyDescent="0.2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5">
      <c r="A9" s="12" t="s">
        <v>20</v>
      </c>
      <c r="B9" s="13"/>
      <c r="C9" s="13"/>
      <c r="D9" s="13"/>
      <c r="E9" s="13"/>
      <c r="F9" s="13"/>
      <c r="G9" s="13"/>
      <c r="H9" s="13"/>
      <c r="I9" s="13"/>
      <c r="J9" s="13"/>
      <c r="K9" s="13">
        <v>5000</v>
      </c>
      <c r="L9" s="13"/>
      <c r="M9" s="13"/>
      <c r="N9" s="14">
        <f>SUM(B9:M9)</f>
        <v>5000</v>
      </c>
    </row>
    <row r="10" spans="1:14" x14ac:dyDescent="0.25">
      <c r="A10" s="12" t="s">
        <v>21</v>
      </c>
      <c r="B10" s="13"/>
      <c r="C10" s="13"/>
      <c r="D10" s="13"/>
      <c r="E10" s="13"/>
      <c r="F10" s="13"/>
      <c r="G10" s="13">
        <v>1000</v>
      </c>
      <c r="H10" s="13">
        <v>2000</v>
      </c>
      <c r="I10" s="13">
        <v>3000</v>
      </c>
      <c r="J10" s="13">
        <v>3000</v>
      </c>
      <c r="K10" s="13">
        <v>5000</v>
      </c>
      <c r="L10" s="13"/>
      <c r="M10" s="13"/>
      <c r="N10" s="14">
        <f t="shared" ref="N10:N11" si="0">SUM(B10:M10)</f>
        <v>14000</v>
      </c>
    </row>
    <row r="11" spans="1:14" x14ac:dyDescent="0.25">
      <c r="A11" s="12" t="s">
        <v>22</v>
      </c>
      <c r="B11" s="13"/>
      <c r="C11" s="13"/>
      <c r="D11" s="13"/>
      <c r="E11" s="13"/>
      <c r="F11" s="13"/>
      <c r="G11" s="13"/>
      <c r="H11" s="13">
        <v>500</v>
      </c>
      <c r="I11" s="13">
        <v>500</v>
      </c>
      <c r="J11" s="13">
        <v>500</v>
      </c>
      <c r="K11" s="13">
        <v>500</v>
      </c>
      <c r="L11" s="13"/>
      <c r="M11" s="13"/>
      <c r="N11" s="14">
        <f t="shared" si="0"/>
        <v>2000</v>
      </c>
    </row>
    <row r="12" spans="1:14" x14ac:dyDescent="0.25">
      <c r="A12" s="12" t="s">
        <v>73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v>0</v>
      </c>
    </row>
    <row r="13" spans="1:14" x14ac:dyDescent="0.25">
      <c r="A13" s="12" t="s">
        <v>23</v>
      </c>
      <c r="B13" s="13">
        <f>SUM(B9:B11)</f>
        <v>0</v>
      </c>
      <c r="C13" s="13">
        <f t="shared" ref="C13:M13" si="1">SUM(C9:C11)</f>
        <v>0</v>
      </c>
      <c r="D13" s="13">
        <f t="shared" si="1"/>
        <v>0</v>
      </c>
      <c r="E13" s="13">
        <f t="shared" si="1"/>
        <v>0</v>
      </c>
      <c r="F13" s="13">
        <v>0</v>
      </c>
      <c r="G13" s="13">
        <f t="shared" si="1"/>
        <v>1000</v>
      </c>
      <c r="H13" s="13">
        <f t="shared" si="1"/>
        <v>2500</v>
      </c>
      <c r="I13" s="13">
        <f t="shared" si="1"/>
        <v>3500</v>
      </c>
      <c r="J13" s="13">
        <f t="shared" si="1"/>
        <v>3500</v>
      </c>
      <c r="K13" s="13">
        <f t="shared" si="1"/>
        <v>10500</v>
      </c>
      <c r="L13" s="13">
        <f t="shared" si="1"/>
        <v>0</v>
      </c>
      <c r="M13" s="13">
        <f t="shared" si="1"/>
        <v>0</v>
      </c>
      <c r="N13" s="15">
        <f>SUM(B13:M13)</f>
        <v>21000</v>
      </c>
    </row>
    <row r="14" spans="1:14" x14ac:dyDescent="0.25">
      <c r="A14" s="12" t="s">
        <v>24</v>
      </c>
      <c r="B14" s="13">
        <f>SUM(B4:B11)</f>
        <v>3050</v>
      </c>
      <c r="C14" s="13">
        <f t="shared" ref="C14:M14" si="2">SUM(C4:C11)</f>
        <v>1850</v>
      </c>
      <c r="D14" s="13">
        <f t="shared" si="2"/>
        <v>1850</v>
      </c>
      <c r="E14" s="13">
        <f t="shared" si="2"/>
        <v>1850</v>
      </c>
      <c r="F14" s="13">
        <f t="shared" si="2"/>
        <v>1850</v>
      </c>
      <c r="G14" s="13">
        <f t="shared" si="2"/>
        <v>2850</v>
      </c>
      <c r="H14" s="13">
        <f t="shared" si="2"/>
        <v>5550</v>
      </c>
      <c r="I14" s="13">
        <f t="shared" si="2"/>
        <v>5350</v>
      </c>
      <c r="J14" s="13">
        <f t="shared" si="2"/>
        <v>5350</v>
      </c>
      <c r="K14" s="13">
        <f t="shared" si="2"/>
        <v>12350</v>
      </c>
      <c r="L14" s="13">
        <f t="shared" si="2"/>
        <v>1850</v>
      </c>
      <c r="M14" s="13">
        <f t="shared" si="2"/>
        <v>1850</v>
      </c>
      <c r="N14" s="15">
        <f>SUM(B14:M14)</f>
        <v>45600</v>
      </c>
    </row>
    <row r="15" spans="1:14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x14ac:dyDescent="0.25">
      <c r="A16" s="12" t="s">
        <v>25</v>
      </c>
      <c r="B16" s="13">
        <f>B14</f>
        <v>3050</v>
      </c>
      <c r="C16" s="13">
        <f t="shared" ref="C16:M16" si="3">C14</f>
        <v>1850</v>
      </c>
      <c r="D16" s="13">
        <f t="shared" si="3"/>
        <v>1850</v>
      </c>
      <c r="E16" s="13">
        <f t="shared" si="3"/>
        <v>1850</v>
      </c>
      <c r="F16" s="13">
        <f t="shared" si="3"/>
        <v>1850</v>
      </c>
      <c r="G16" s="13">
        <f t="shared" si="3"/>
        <v>2850</v>
      </c>
      <c r="H16" s="13">
        <f t="shared" si="3"/>
        <v>5550</v>
      </c>
      <c r="I16" s="13">
        <f t="shared" si="3"/>
        <v>5350</v>
      </c>
      <c r="J16" s="13">
        <f t="shared" si="3"/>
        <v>5350</v>
      </c>
      <c r="K16" s="13">
        <f t="shared" si="3"/>
        <v>12350</v>
      </c>
      <c r="L16" s="13">
        <f t="shared" si="3"/>
        <v>1850</v>
      </c>
      <c r="M16" s="13">
        <f t="shared" si="3"/>
        <v>1850</v>
      </c>
      <c r="N16" s="15">
        <f>SUM(B16:M16)</f>
        <v>45600</v>
      </c>
    </row>
    <row r="17" spans="1:14" x14ac:dyDescent="0.25">
      <c r="A17" s="12" t="s">
        <v>26</v>
      </c>
      <c r="B17" s="16">
        <f>(B16)-(B66)</f>
        <v>1062.4899999999998</v>
      </c>
      <c r="C17" s="16">
        <f t="shared" ref="B17:N17" si="4">(C16)-(C66)</f>
        <v>262.5</v>
      </c>
      <c r="D17" s="16">
        <f t="shared" si="4"/>
        <v>94.5</v>
      </c>
      <c r="E17" s="16">
        <f t="shared" si="4"/>
        <v>-793.77999999999975</v>
      </c>
      <c r="F17" s="16">
        <f t="shared" si="4"/>
        <v>775.5</v>
      </c>
      <c r="G17" s="16">
        <f t="shared" si="4"/>
        <v>650.5</v>
      </c>
      <c r="H17" s="16">
        <f t="shared" si="4"/>
        <v>3552.5</v>
      </c>
      <c r="I17" s="16">
        <f t="shared" si="4"/>
        <v>3892.34</v>
      </c>
      <c r="J17" s="16">
        <f t="shared" si="4"/>
        <v>3450.5</v>
      </c>
      <c r="K17" s="16">
        <f t="shared" si="4"/>
        <v>-8024.5</v>
      </c>
      <c r="L17" s="16">
        <f t="shared" si="4"/>
        <v>1152.5</v>
      </c>
      <c r="M17" s="16">
        <f t="shared" si="4"/>
        <v>627.5</v>
      </c>
      <c r="N17" s="17">
        <f>(N16)-(N66)</f>
        <v>6702.5500000000029</v>
      </c>
    </row>
    <row r="18" spans="1:14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8"/>
    </row>
    <row r="19" spans="1:14" s="7" customFormat="1" x14ac:dyDescent="0.25">
      <c r="A19" s="4" t="s">
        <v>27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s="11" customFormat="1" x14ac:dyDescent="0.25">
      <c r="A20" s="8" t="s">
        <v>28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5">
      <c r="A21" s="12" t="s">
        <v>29</v>
      </c>
      <c r="B21" s="13">
        <v>300</v>
      </c>
      <c r="C21" s="13">
        <v>300</v>
      </c>
      <c r="D21" s="13">
        <v>300</v>
      </c>
      <c r="E21" s="13">
        <v>300</v>
      </c>
      <c r="F21" s="13">
        <v>300</v>
      </c>
      <c r="G21" s="13">
        <v>300</v>
      </c>
      <c r="H21" s="13">
        <v>300</v>
      </c>
      <c r="I21" s="13">
        <v>300</v>
      </c>
      <c r="J21" s="13">
        <v>300</v>
      </c>
      <c r="K21" s="13">
        <v>300</v>
      </c>
      <c r="L21" s="13">
        <v>300</v>
      </c>
      <c r="M21" s="13">
        <v>300</v>
      </c>
      <c r="N21" s="21">
        <f>SUM(B21:M21)</f>
        <v>3600</v>
      </c>
    </row>
    <row r="22" spans="1:14" x14ac:dyDescent="0.25">
      <c r="A22" s="12" t="s">
        <v>30</v>
      </c>
      <c r="B22" s="13"/>
      <c r="C22" s="13"/>
      <c r="D22" s="13"/>
      <c r="E22" s="13">
        <v>140</v>
      </c>
      <c r="F22" s="13"/>
      <c r="G22" s="13"/>
      <c r="H22" s="13"/>
      <c r="I22" s="13"/>
      <c r="J22" s="13"/>
      <c r="K22" s="13"/>
      <c r="L22" s="13"/>
      <c r="M22" s="13"/>
      <c r="N22" s="21">
        <f t="shared" ref="N22:N25" si="5">SUM(B22:M22)</f>
        <v>140</v>
      </c>
    </row>
    <row r="23" spans="1:14" x14ac:dyDescent="0.25">
      <c r="A23" s="12" t="s">
        <v>31</v>
      </c>
      <c r="B23" s="13"/>
      <c r="C23" s="13"/>
      <c r="D23" s="13">
        <v>266</v>
      </c>
      <c r="E23" s="13"/>
      <c r="F23" s="13"/>
      <c r="G23" s="13"/>
      <c r="H23" s="13"/>
      <c r="I23" s="13"/>
      <c r="J23" s="13"/>
      <c r="K23" s="13"/>
      <c r="L23" s="13"/>
      <c r="M23" s="13"/>
      <c r="N23" s="21">
        <f t="shared" si="5"/>
        <v>266</v>
      </c>
    </row>
    <row r="24" spans="1:14" x14ac:dyDescent="0.25">
      <c r="A24" s="12" t="s">
        <v>32</v>
      </c>
      <c r="B24" s="13">
        <v>80</v>
      </c>
      <c r="C24" s="13">
        <v>80</v>
      </c>
      <c r="D24" s="13">
        <v>80</v>
      </c>
      <c r="E24" s="13">
        <v>80</v>
      </c>
      <c r="F24" s="13">
        <v>90</v>
      </c>
      <c r="G24" s="13">
        <v>90</v>
      </c>
      <c r="H24" s="13">
        <v>90</v>
      </c>
      <c r="I24" s="13">
        <v>90</v>
      </c>
      <c r="J24" s="13">
        <v>90</v>
      </c>
      <c r="K24" s="13">
        <v>90</v>
      </c>
      <c r="L24" s="13">
        <v>90</v>
      </c>
      <c r="M24" s="13">
        <v>90</v>
      </c>
      <c r="N24" s="21">
        <f t="shared" si="5"/>
        <v>1040</v>
      </c>
    </row>
    <row r="25" spans="1:14" x14ac:dyDescent="0.25">
      <c r="A25" s="12" t="s">
        <v>33</v>
      </c>
      <c r="B25" s="13"/>
      <c r="C25" s="13"/>
      <c r="D25" s="13">
        <v>425</v>
      </c>
      <c r="E25" s="13"/>
      <c r="F25" s="13"/>
      <c r="G25" s="13">
        <v>425</v>
      </c>
      <c r="H25" s="13"/>
      <c r="I25" s="13"/>
      <c r="J25" s="13">
        <v>425</v>
      </c>
      <c r="K25" s="13"/>
      <c r="L25" s="13"/>
      <c r="M25" s="13">
        <v>525</v>
      </c>
      <c r="N25" s="21">
        <f t="shared" si="5"/>
        <v>1800</v>
      </c>
    </row>
    <row r="26" spans="1:14" x14ac:dyDescent="0.25">
      <c r="A26" s="12" t="s">
        <v>34</v>
      </c>
      <c r="B26" s="13">
        <f t="shared" ref="B26:M26" si="6">SUM(B21:B24)</f>
        <v>380</v>
      </c>
      <c r="C26" s="13">
        <f t="shared" si="6"/>
        <v>380</v>
      </c>
      <c r="D26" s="13">
        <f>SUM(D21:D25)</f>
        <v>1071</v>
      </c>
      <c r="E26" s="13">
        <f t="shared" si="6"/>
        <v>520</v>
      </c>
      <c r="F26" s="13">
        <f t="shared" si="6"/>
        <v>390</v>
      </c>
      <c r="G26" s="13">
        <f>SUM(G21:G25)</f>
        <v>815</v>
      </c>
      <c r="H26" s="13">
        <f t="shared" si="6"/>
        <v>390</v>
      </c>
      <c r="I26" s="13">
        <f t="shared" si="6"/>
        <v>390</v>
      </c>
      <c r="J26" s="13">
        <f>SUM(J21:J25)</f>
        <v>815</v>
      </c>
      <c r="K26" s="13">
        <f t="shared" si="6"/>
        <v>390</v>
      </c>
      <c r="L26" s="13">
        <f t="shared" si="6"/>
        <v>390</v>
      </c>
      <c r="M26" s="13">
        <f>SUM(M21:M25)</f>
        <v>915</v>
      </c>
      <c r="N26" s="15">
        <f>SUM(B26:M26)</f>
        <v>6846</v>
      </c>
    </row>
    <row r="27" spans="1:14" s="11" customFormat="1" x14ac:dyDescent="0.25">
      <c r="A27" s="8" t="s">
        <v>35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s="11" customFormat="1" x14ac:dyDescent="0.25">
      <c r="A28" s="8" t="s">
        <v>36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5">
      <c r="A29" s="22" t="s">
        <v>37</v>
      </c>
      <c r="B29" s="13"/>
      <c r="C29" s="13">
        <v>500</v>
      </c>
      <c r="D29" s="13"/>
      <c r="E29" s="13"/>
      <c r="F29" s="13"/>
      <c r="G29" s="13"/>
      <c r="H29" s="13">
        <v>500</v>
      </c>
      <c r="I29" s="13"/>
      <c r="J29" s="13"/>
      <c r="K29" s="13"/>
      <c r="L29" s="13"/>
      <c r="M29" s="13"/>
      <c r="N29" s="21">
        <f>SUM(B29:M29)</f>
        <v>1000</v>
      </c>
    </row>
    <row r="30" spans="1:14" x14ac:dyDescent="0.25">
      <c r="A30" s="22" t="s">
        <v>38</v>
      </c>
      <c r="B30" s="13">
        <v>36.979999999999997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>
        <f t="shared" ref="N30:N31" si="7">SUM(B30:M30)</f>
        <v>36.979999999999997</v>
      </c>
    </row>
    <row r="31" spans="1:14" x14ac:dyDescent="0.25">
      <c r="A31" s="12" t="s">
        <v>39</v>
      </c>
      <c r="B31" s="13">
        <v>612.5</v>
      </c>
      <c r="C31" s="13">
        <v>12.5</v>
      </c>
      <c r="D31" s="13">
        <v>12.5</v>
      </c>
      <c r="E31" s="13">
        <v>551.78</v>
      </c>
      <c r="F31" s="13">
        <v>12.5</v>
      </c>
      <c r="G31" s="13">
        <v>12.5</v>
      </c>
      <c r="H31" s="13">
        <v>12.5</v>
      </c>
      <c r="I31" s="13">
        <v>12.5</v>
      </c>
      <c r="J31" s="13">
        <v>12.5</v>
      </c>
      <c r="K31" s="13">
        <v>12.5</v>
      </c>
      <c r="L31" s="13">
        <v>12.5</v>
      </c>
      <c r="M31" s="13">
        <v>12.5</v>
      </c>
      <c r="N31" s="21">
        <f t="shared" si="7"/>
        <v>1289.28</v>
      </c>
    </row>
    <row r="32" spans="1:14" x14ac:dyDescent="0.25">
      <c r="A32" s="12" t="s">
        <v>40</v>
      </c>
      <c r="B32" s="13">
        <v>80.040000000000006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21">
        <f>SUM(B32:M32)</f>
        <v>80.040000000000006</v>
      </c>
    </row>
    <row r="33" spans="1:14" x14ac:dyDescent="0.25">
      <c r="A33" s="12" t="s">
        <v>41</v>
      </c>
      <c r="B33" s="13">
        <v>5.99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1">
        <f>SUM(B33:M33)</f>
        <v>5.99</v>
      </c>
    </row>
    <row r="34" spans="1:14" x14ac:dyDescent="0.25">
      <c r="A34" s="12" t="s">
        <v>87</v>
      </c>
      <c r="B34" s="13">
        <v>80</v>
      </c>
      <c r="C34" s="13">
        <v>80</v>
      </c>
      <c r="D34" s="13">
        <v>80</v>
      </c>
      <c r="E34" s="13">
        <v>80</v>
      </c>
      <c r="F34" s="13">
        <v>80</v>
      </c>
      <c r="G34" s="13">
        <v>80</v>
      </c>
      <c r="H34" s="13">
        <v>80</v>
      </c>
      <c r="I34" s="13">
        <v>80</v>
      </c>
      <c r="J34" s="13">
        <v>80</v>
      </c>
      <c r="K34" s="13">
        <v>80</v>
      </c>
      <c r="L34" s="13">
        <v>80</v>
      </c>
      <c r="M34" s="13">
        <v>80</v>
      </c>
      <c r="N34" s="21">
        <f>SUM(B34:M34)</f>
        <v>960</v>
      </c>
    </row>
    <row r="35" spans="1:14" x14ac:dyDescent="0.25">
      <c r="A35" s="12" t="s">
        <v>42</v>
      </c>
      <c r="B35" s="13">
        <f>SUM(B29:B34)</f>
        <v>815.51</v>
      </c>
      <c r="C35" s="13">
        <f>SUM(C29:C34)</f>
        <v>592.5</v>
      </c>
      <c r="D35" s="13">
        <f t="shared" ref="D35:M35" si="8">SUM(D29:D34)</f>
        <v>92.5</v>
      </c>
      <c r="E35" s="13">
        <f t="shared" si="8"/>
        <v>631.78</v>
      </c>
      <c r="F35" s="13">
        <f t="shared" si="8"/>
        <v>92.5</v>
      </c>
      <c r="G35" s="13">
        <f t="shared" si="8"/>
        <v>92.5</v>
      </c>
      <c r="H35" s="13">
        <f t="shared" si="8"/>
        <v>592.5</v>
      </c>
      <c r="I35" s="13">
        <f t="shared" si="8"/>
        <v>92.5</v>
      </c>
      <c r="J35" s="13">
        <f t="shared" si="8"/>
        <v>92.5</v>
      </c>
      <c r="K35" s="13">
        <f t="shared" si="8"/>
        <v>92.5</v>
      </c>
      <c r="L35" s="13">
        <f t="shared" si="8"/>
        <v>92.5</v>
      </c>
      <c r="M35" s="13">
        <f t="shared" si="8"/>
        <v>92.5</v>
      </c>
      <c r="N35" s="15">
        <f>SUM(B35:M35)</f>
        <v>3372.29</v>
      </c>
    </row>
    <row r="36" spans="1:14" s="11" customForma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</row>
    <row r="37" spans="1:14" x14ac:dyDescent="0.25">
      <c r="A37" s="22" t="s">
        <v>44</v>
      </c>
      <c r="B37" s="13"/>
      <c r="C37" s="13">
        <v>323</v>
      </c>
      <c r="D37" s="13"/>
      <c r="E37" s="13"/>
      <c r="F37" s="13"/>
      <c r="G37" s="13"/>
      <c r="H37" s="13">
        <v>323</v>
      </c>
      <c r="I37" s="13"/>
      <c r="J37" s="13"/>
      <c r="K37" s="13"/>
      <c r="L37" s="13"/>
      <c r="M37" s="13"/>
      <c r="N37" s="21">
        <f>SUM(B37:M37)</f>
        <v>646</v>
      </c>
    </row>
    <row r="38" spans="1:14" s="11" customFormat="1" x14ac:dyDescent="0.25">
      <c r="A38" s="23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</row>
    <row r="39" spans="1:14" x14ac:dyDescent="0.25">
      <c r="A39" s="22" t="s">
        <v>46</v>
      </c>
      <c r="B39" s="13">
        <v>100</v>
      </c>
      <c r="C39" s="13">
        <v>100</v>
      </c>
      <c r="D39" s="13">
        <v>100</v>
      </c>
      <c r="E39" s="13">
        <v>100</v>
      </c>
      <c r="F39" s="13">
        <v>100</v>
      </c>
      <c r="G39" s="13">
        <v>100</v>
      </c>
      <c r="H39" s="13">
        <v>100</v>
      </c>
      <c r="I39" s="13">
        <v>100</v>
      </c>
      <c r="J39" s="13">
        <v>100</v>
      </c>
      <c r="K39" s="13">
        <v>100</v>
      </c>
      <c r="L39" s="13">
        <v>100</v>
      </c>
      <c r="M39" s="13">
        <v>100</v>
      </c>
      <c r="N39" s="21">
        <f t="shared" ref="N39:N41" si="9">SUM(B39:M39)</f>
        <v>1200</v>
      </c>
    </row>
    <row r="40" spans="1:14" x14ac:dyDescent="0.25">
      <c r="A40" s="22" t="s">
        <v>47</v>
      </c>
      <c r="B40" s="13">
        <v>50</v>
      </c>
      <c r="C40" s="13">
        <v>50</v>
      </c>
      <c r="D40" s="13">
        <v>50</v>
      </c>
      <c r="E40" s="13">
        <v>50</v>
      </c>
      <c r="F40" s="13">
        <v>50</v>
      </c>
      <c r="G40" s="13">
        <v>50</v>
      </c>
      <c r="H40" s="13">
        <v>50</v>
      </c>
      <c r="I40" s="13">
        <v>50</v>
      </c>
      <c r="J40" s="13">
        <v>50</v>
      </c>
      <c r="K40" s="13">
        <v>50</v>
      </c>
      <c r="L40" s="13"/>
      <c r="M40" s="13"/>
      <c r="N40" s="21">
        <f>SUM(B40:M40)</f>
        <v>500</v>
      </c>
    </row>
    <row r="41" spans="1:14" x14ac:dyDescent="0.25">
      <c r="A41" s="22" t="s">
        <v>48</v>
      </c>
      <c r="B41" s="13">
        <v>25</v>
      </c>
      <c r="C41" s="13">
        <v>25</v>
      </c>
      <c r="D41" s="13">
        <v>25</v>
      </c>
      <c r="E41" s="13">
        <v>25</v>
      </c>
      <c r="F41" s="13">
        <v>25</v>
      </c>
      <c r="G41" s="13">
        <v>25</v>
      </c>
      <c r="H41" s="13">
        <v>25</v>
      </c>
      <c r="I41" s="13">
        <v>25</v>
      </c>
      <c r="J41" s="13">
        <v>25</v>
      </c>
      <c r="K41" s="13">
        <v>25</v>
      </c>
      <c r="L41" s="13"/>
      <c r="M41" s="13"/>
      <c r="N41" s="21">
        <f t="shared" si="9"/>
        <v>250</v>
      </c>
    </row>
    <row r="42" spans="1:14" x14ac:dyDescent="0.25">
      <c r="A42" s="12" t="s">
        <v>49</v>
      </c>
      <c r="B42" s="13">
        <f t="shared" ref="B42:M42" si="10">SUM(B37:B41)</f>
        <v>175</v>
      </c>
      <c r="C42" s="13">
        <f t="shared" si="10"/>
        <v>498</v>
      </c>
      <c r="D42" s="13">
        <f t="shared" si="10"/>
        <v>175</v>
      </c>
      <c r="E42" s="13">
        <f t="shared" si="10"/>
        <v>175</v>
      </c>
      <c r="F42" s="13">
        <f t="shared" si="10"/>
        <v>175</v>
      </c>
      <c r="G42" s="13">
        <f t="shared" si="10"/>
        <v>175</v>
      </c>
      <c r="H42" s="13">
        <f t="shared" si="10"/>
        <v>498</v>
      </c>
      <c r="I42" s="13">
        <f t="shared" si="10"/>
        <v>175</v>
      </c>
      <c r="J42" s="13">
        <f t="shared" si="10"/>
        <v>175</v>
      </c>
      <c r="K42" s="13">
        <f t="shared" si="10"/>
        <v>175</v>
      </c>
      <c r="L42" s="13">
        <f t="shared" si="10"/>
        <v>100</v>
      </c>
      <c r="M42" s="13">
        <f t="shared" si="10"/>
        <v>100</v>
      </c>
      <c r="N42" s="15">
        <f>SUM(B42:M42)</f>
        <v>2596</v>
      </c>
    </row>
    <row r="43" spans="1:14" s="11" customFormat="1" x14ac:dyDescent="0.25">
      <c r="A43" s="23" t="s">
        <v>50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0"/>
    </row>
    <row r="44" spans="1:14" x14ac:dyDescent="0.25">
      <c r="A44" s="12" t="s">
        <v>51</v>
      </c>
      <c r="B44" s="13">
        <v>67</v>
      </c>
      <c r="C44" s="13">
        <v>67</v>
      </c>
      <c r="D44" s="13">
        <v>67</v>
      </c>
      <c r="E44" s="13">
        <v>67</v>
      </c>
      <c r="F44" s="13">
        <v>67</v>
      </c>
      <c r="G44" s="13">
        <v>67</v>
      </c>
      <c r="H44" s="13">
        <v>67</v>
      </c>
      <c r="I44" s="13">
        <v>67</v>
      </c>
      <c r="J44" s="13">
        <v>67</v>
      </c>
      <c r="K44" s="13">
        <v>67</v>
      </c>
      <c r="L44" s="13">
        <v>65</v>
      </c>
      <c r="M44" s="13">
        <v>65</v>
      </c>
      <c r="N44" s="14">
        <f>SUM(B44:M44)</f>
        <v>800</v>
      </c>
    </row>
    <row r="45" spans="1:14" x14ac:dyDescent="0.25">
      <c r="A45" s="12" t="s">
        <v>52</v>
      </c>
      <c r="B45" s="13">
        <v>200</v>
      </c>
      <c r="C45" s="13"/>
      <c r="D45" s="13">
        <v>200</v>
      </c>
      <c r="E45" s="13"/>
      <c r="F45" s="13">
        <v>200</v>
      </c>
      <c r="G45" s="13"/>
      <c r="H45" s="13">
        <v>200</v>
      </c>
      <c r="I45" s="13"/>
      <c r="J45" s="13"/>
      <c r="K45" s="13"/>
      <c r="L45" s="13"/>
      <c r="M45" s="13"/>
      <c r="N45" s="14">
        <f>SUM(B45:M45)</f>
        <v>800</v>
      </c>
    </row>
    <row r="46" spans="1:14" x14ac:dyDescent="0.25">
      <c r="A46" s="12" t="s">
        <v>53</v>
      </c>
      <c r="B46" s="13"/>
      <c r="C46" s="13"/>
      <c r="D46" s="13"/>
      <c r="E46" s="13"/>
      <c r="F46" s="13"/>
      <c r="G46" s="13">
        <v>800</v>
      </c>
      <c r="H46" s="13"/>
      <c r="I46" s="13"/>
      <c r="J46" s="13"/>
      <c r="K46" s="13"/>
      <c r="L46" s="13"/>
      <c r="M46" s="13"/>
      <c r="N46" s="14">
        <f t="shared" ref="N46:N47" si="11">SUM(B46:M46)</f>
        <v>800</v>
      </c>
    </row>
    <row r="47" spans="1:14" x14ac:dyDescent="0.25">
      <c r="A47" s="22" t="s">
        <v>54</v>
      </c>
      <c r="B47" s="13">
        <v>100</v>
      </c>
      <c r="C47" s="13"/>
      <c r="D47" s="13"/>
      <c r="E47" s="13">
        <v>100</v>
      </c>
      <c r="F47" s="13"/>
      <c r="G47" s="13">
        <v>100</v>
      </c>
      <c r="H47" s="13"/>
      <c r="I47" s="13">
        <v>100</v>
      </c>
      <c r="J47" s="13"/>
      <c r="K47" s="13">
        <v>100</v>
      </c>
      <c r="L47" s="13"/>
      <c r="M47" s="13"/>
      <c r="N47" s="14">
        <f t="shared" si="11"/>
        <v>500</v>
      </c>
    </row>
    <row r="48" spans="1:14" ht="23.25" x14ac:dyDescent="0.25">
      <c r="A48" s="22" t="s">
        <v>55</v>
      </c>
      <c r="N48" s="14">
        <f>SUM(B48:M48)</f>
        <v>0</v>
      </c>
    </row>
    <row r="49" spans="1:14" x14ac:dyDescent="0.25">
      <c r="A49" s="22" t="s">
        <v>56</v>
      </c>
      <c r="B49" s="13">
        <v>100</v>
      </c>
      <c r="C49" s="13"/>
      <c r="D49" s="13">
        <v>100</v>
      </c>
      <c r="E49" s="13">
        <v>100</v>
      </c>
      <c r="F49" s="13"/>
      <c r="G49" s="13"/>
      <c r="H49" s="13">
        <v>100</v>
      </c>
      <c r="I49" s="13"/>
      <c r="J49" s="13"/>
      <c r="K49" s="13">
        <v>100</v>
      </c>
      <c r="L49" s="13"/>
      <c r="M49" s="13"/>
      <c r="N49" s="14">
        <f>SUM(B49:M49)</f>
        <v>500</v>
      </c>
    </row>
    <row r="50" spans="1:14" x14ac:dyDescent="0.25">
      <c r="A50" s="12" t="s">
        <v>57</v>
      </c>
      <c r="B50" s="13">
        <f>SUM(B44:B49)</f>
        <v>467</v>
      </c>
      <c r="C50" s="13">
        <f t="shared" ref="C50:M50" si="12">SUM(C44:C49)</f>
        <v>67</v>
      </c>
      <c r="D50" s="13">
        <f t="shared" si="12"/>
        <v>367</v>
      </c>
      <c r="E50" s="13">
        <f t="shared" si="12"/>
        <v>267</v>
      </c>
      <c r="F50" s="13">
        <f t="shared" si="12"/>
        <v>267</v>
      </c>
      <c r="G50" s="13">
        <f t="shared" si="12"/>
        <v>967</v>
      </c>
      <c r="H50" s="13">
        <f t="shared" si="12"/>
        <v>367</v>
      </c>
      <c r="I50" s="13">
        <f t="shared" si="12"/>
        <v>167</v>
      </c>
      <c r="J50" s="13">
        <f t="shared" si="12"/>
        <v>67</v>
      </c>
      <c r="K50" s="13">
        <f t="shared" si="12"/>
        <v>267</v>
      </c>
      <c r="L50" s="13">
        <f t="shared" si="12"/>
        <v>65</v>
      </c>
      <c r="M50" s="13">
        <f t="shared" si="12"/>
        <v>65</v>
      </c>
      <c r="N50" s="15">
        <f>SUM(N44:N49)</f>
        <v>3400</v>
      </c>
    </row>
    <row r="51" spans="1:14" s="11" customFormat="1" x14ac:dyDescent="0.25">
      <c r="A51" s="8" t="s">
        <v>58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4"/>
    </row>
    <row r="52" spans="1:14" x14ac:dyDescent="0.25">
      <c r="A52" s="12" t="s">
        <v>59</v>
      </c>
      <c r="B52" s="13">
        <v>750</v>
      </c>
      <c r="C52" s="13">
        <v>750</v>
      </c>
      <c r="D52" s="13">
        <v>750</v>
      </c>
      <c r="E52" s="13">
        <v>750</v>
      </c>
      <c r="F52" s="13">
        <v>750</v>
      </c>
      <c r="G52" s="13">
        <v>750</v>
      </c>
      <c r="H52" s="13">
        <v>750</v>
      </c>
      <c r="I52" s="13">
        <v>750</v>
      </c>
      <c r="J52" s="13">
        <v>750</v>
      </c>
      <c r="K52" s="13">
        <v>750</v>
      </c>
      <c r="L52" s="13">
        <v>750</v>
      </c>
      <c r="M52" s="13">
        <v>750</v>
      </c>
      <c r="N52" s="14">
        <f>SUM(B52:M52)</f>
        <v>9000</v>
      </c>
    </row>
    <row r="53" spans="1:14" x14ac:dyDescent="0.25">
      <c r="A53" s="12" t="s">
        <v>60</v>
      </c>
      <c r="B53" s="13"/>
      <c r="C53" s="13"/>
      <c r="D53" s="13"/>
      <c r="E53" s="13"/>
      <c r="F53" s="13"/>
      <c r="G53" s="13"/>
      <c r="H53" s="13"/>
      <c r="I53" s="13">
        <v>233.16</v>
      </c>
      <c r="J53" s="13"/>
      <c r="K53" s="13"/>
      <c r="L53" s="13"/>
      <c r="M53" s="13"/>
      <c r="N53" s="14">
        <f>SUM(B53:M53)</f>
        <v>233.16</v>
      </c>
    </row>
    <row r="54" spans="1:14" x14ac:dyDescent="0.25">
      <c r="A54" s="12" t="s">
        <v>61</v>
      </c>
      <c r="B54" s="13">
        <v>100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>
        <f t="shared" ref="N54:N56" si="13">SUM(B54:M54)</f>
        <v>100</v>
      </c>
    </row>
    <row r="55" spans="1:14" ht="23.25" x14ac:dyDescent="0.25">
      <c r="A55" s="12" t="s">
        <v>62</v>
      </c>
      <c r="B55" s="13">
        <v>50</v>
      </c>
      <c r="C55" s="13">
        <v>50</v>
      </c>
      <c r="D55" s="13">
        <v>50</v>
      </c>
      <c r="E55" s="13">
        <v>50</v>
      </c>
      <c r="F55" s="13">
        <v>50</v>
      </c>
      <c r="G55" s="13">
        <v>50</v>
      </c>
      <c r="H55" s="13">
        <v>50</v>
      </c>
      <c r="I55" s="13">
        <v>50</v>
      </c>
      <c r="J55" s="13">
        <v>50</v>
      </c>
      <c r="K55" s="13">
        <v>50</v>
      </c>
      <c r="L55" s="13">
        <v>50</v>
      </c>
      <c r="M55" s="13">
        <v>50</v>
      </c>
      <c r="N55" s="14">
        <f t="shared" si="13"/>
        <v>600</v>
      </c>
    </row>
    <row r="56" spans="1:14" x14ac:dyDescent="0.25">
      <c r="A56" s="12" t="s">
        <v>63</v>
      </c>
      <c r="B56" s="13"/>
      <c r="C56" s="13"/>
      <c r="D56" s="13"/>
      <c r="E56" s="13"/>
      <c r="F56" s="13"/>
      <c r="G56" s="13"/>
      <c r="H56" s="13"/>
      <c r="I56" s="13">
        <v>250</v>
      </c>
      <c r="J56" s="13"/>
      <c r="K56" s="13"/>
      <c r="L56" s="13"/>
      <c r="M56" s="13"/>
      <c r="N56" s="14">
        <f t="shared" si="13"/>
        <v>250</v>
      </c>
    </row>
    <row r="57" spans="1:14" x14ac:dyDescent="0.25">
      <c r="A57" s="12" t="s">
        <v>64</v>
      </c>
      <c r="B57" s="13">
        <f t="shared" ref="B57:M57" si="14">SUM(B52:B56)</f>
        <v>900</v>
      </c>
      <c r="C57" s="13">
        <f t="shared" si="14"/>
        <v>800</v>
      </c>
      <c r="D57" s="13">
        <f t="shared" si="14"/>
        <v>800</v>
      </c>
      <c r="E57" s="13">
        <f t="shared" si="14"/>
        <v>800</v>
      </c>
      <c r="F57" s="13">
        <f t="shared" si="14"/>
        <v>800</v>
      </c>
      <c r="G57" s="13">
        <f t="shared" si="14"/>
        <v>800</v>
      </c>
      <c r="H57" s="13">
        <f t="shared" si="14"/>
        <v>800</v>
      </c>
      <c r="I57" s="13">
        <f t="shared" si="14"/>
        <v>1283.1599999999999</v>
      </c>
      <c r="J57" s="13">
        <f t="shared" si="14"/>
        <v>800</v>
      </c>
      <c r="K57" s="13">
        <f t="shared" si="14"/>
        <v>800</v>
      </c>
      <c r="L57" s="13">
        <f t="shared" si="14"/>
        <v>800</v>
      </c>
      <c r="M57" s="13">
        <f t="shared" si="14"/>
        <v>800</v>
      </c>
      <c r="N57" s="15">
        <f>SUM(B57:M57)</f>
        <v>10183.16</v>
      </c>
    </row>
    <row r="58" spans="1:14" x14ac:dyDescent="0.25">
      <c r="A58" s="12" t="s">
        <v>65</v>
      </c>
      <c r="B58" s="13">
        <f t="shared" ref="B58:N58" si="15">SUM(B57,B50,B42,B35)</f>
        <v>2357.5100000000002</v>
      </c>
      <c r="C58" s="13">
        <f t="shared" si="15"/>
        <v>1957.5</v>
      </c>
      <c r="D58" s="13">
        <f t="shared" si="15"/>
        <v>1434.5</v>
      </c>
      <c r="E58" s="13">
        <f t="shared" si="15"/>
        <v>1873.78</v>
      </c>
      <c r="F58" s="13">
        <f t="shared" si="15"/>
        <v>1334.5</v>
      </c>
      <c r="G58" s="13">
        <f t="shared" si="15"/>
        <v>2034.5</v>
      </c>
      <c r="H58" s="13">
        <f t="shared" si="15"/>
        <v>2257.5</v>
      </c>
      <c r="I58" s="13">
        <f t="shared" si="15"/>
        <v>1717.6599999999999</v>
      </c>
      <c r="J58" s="13">
        <f t="shared" si="15"/>
        <v>1134.5</v>
      </c>
      <c r="K58" s="13">
        <f t="shared" si="15"/>
        <v>1334.5</v>
      </c>
      <c r="L58" s="13">
        <f t="shared" si="15"/>
        <v>1057.5</v>
      </c>
      <c r="M58" s="13">
        <f t="shared" si="15"/>
        <v>1057.5</v>
      </c>
      <c r="N58" s="15">
        <f>SUM(N57,N50,N42,N35)-N52</f>
        <v>10551.45</v>
      </c>
    </row>
    <row r="59" spans="1:14" s="11" customFormat="1" x14ac:dyDescent="0.25">
      <c r="A59" s="8" t="s">
        <v>66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</row>
    <row r="60" spans="1:14" x14ac:dyDescent="0.25">
      <c r="A60" s="12" t="s">
        <v>67</v>
      </c>
      <c r="B60" s="13"/>
      <c r="C60" s="13"/>
      <c r="D60" s="13"/>
      <c r="E60" s="13"/>
      <c r="F60" s="13"/>
      <c r="G60" s="13"/>
      <c r="H60" s="13"/>
      <c r="I60" s="13"/>
      <c r="J60" s="13"/>
      <c r="K60" s="13">
        <v>18000</v>
      </c>
      <c r="L60" s="13"/>
      <c r="M60" s="13"/>
      <c r="N60" s="14">
        <f>SUM(B60:M60)</f>
        <v>18000</v>
      </c>
    </row>
    <row r="61" spans="1:14" x14ac:dyDescent="0.25">
      <c r="A61" s="12" t="s">
        <v>68</v>
      </c>
      <c r="B61" s="13"/>
      <c r="C61" s="13"/>
      <c r="D61" s="13"/>
      <c r="E61" s="13"/>
      <c r="F61" s="13"/>
      <c r="G61" s="13"/>
      <c r="H61" s="13"/>
      <c r="I61" s="13"/>
      <c r="J61" s="13">
        <v>600</v>
      </c>
      <c r="K61" s="13"/>
      <c r="L61" s="13"/>
      <c r="M61" s="13"/>
      <c r="N61" s="14">
        <f>SUM(B61:M61)</f>
        <v>600</v>
      </c>
    </row>
    <row r="62" spans="1:14" x14ac:dyDescent="0.25">
      <c r="A62" s="12" t="s">
        <v>69</v>
      </c>
      <c r="B62" s="13"/>
      <c r="C62" s="13"/>
      <c r="D62" s="13"/>
      <c r="E62" s="13">
        <v>1000</v>
      </c>
      <c r="F62" s="13">
        <v>100</v>
      </c>
      <c r="G62" s="13">
        <v>100</v>
      </c>
      <c r="H62" s="13">
        <v>100</v>
      </c>
      <c r="I62" s="13">
        <v>100</v>
      </c>
      <c r="J62" s="13">
        <v>100</v>
      </c>
      <c r="K62" s="13">
        <v>100</v>
      </c>
      <c r="L62" s="13"/>
      <c r="M62" s="13"/>
      <c r="N62" s="14">
        <f>SUM(B62:M62)</f>
        <v>1600</v>
      </c>
    </row>
    <row r="63" spans="1:14" x14ac:dyDescent="0.25">
      <c r="A63" s="12" t="s">
        <v>70</v>
      </c>
      <c r="B63" s="13"/>
      <c r="C63" s="13"/>
      <c r="D63" s="13"/>
      <c r="E63" s="13"/>
      <c r="F63" s="13"/>
      <c r="G63" s="13"/>
      <c r="H63" s="13"/>
      <c r="I63" s="13"/>
      <c r="J63" s="13"/>
      <c r="K63" s="13">
        <v>1300</v>
      </c>
      <c r="L63" s="13"/>
      <c r="M63" s="13"/>
      <c r="N63" s="14">
        <f>SUM(B63:M63)</f>
        <v>1300</v>
      </c>
    </row>
    <row r="64" spans="1:14" x14ac:dyDescent="0.25">
      <c r="A64" s="12" t="s">
        <v>71</v>
      </c>
      <c r="B64" s="13">
        <f>SUM(B60:B63)</f>
        <v>0</v>
      </c>
      <c r="C64" s="13">
        <f t="shared" ref="C64:M64" si="16">SUM(C60:C63)</f>
        <v>0</v>
      </c>
      <c r="D64" s="13">
        <f t="shared" si="16"/>
        <v>0</v>
      </c>
      <c r="E64" s="13">
        <f t="shared" si="16"/>
        <v>1000</v>
      </c>
      <c r="F64" s="13">
        <f t="shared" si="16"/>
        <v>100</v>
      </c>
      <c r="G64" s="13">
        <f t="shared" si="16"/>
        <v>100</v>
      </c>
      <c r="H64" s="13">
        <f t="shared" si="16"/>
        <v>100</v>
      </c>
      <c r="I64" s="13">
        <f t="shared" si="16"/>
        <v>100</v>
      </c>
      <c r="J64" s="13">
        <f t="shared" si="16"/>
        <v>700</v>
      </c>
      <c r="K64" s="13">
        <f t="shared" si="16"/>
        <v>19400</v>
      </c>
      <c r="L64" s="13">
        <f t="shared" si="16"/>
        <v>0</v>
      </c>
      <c r="M64" s="13">
        <f t="shared" si="16"/>
        <v>0</v>
      </c>
      <c r="N64" s="15">
        <f>SUM(B64:M64)</f>
        <v>21500</v>
      </c>
    </row>
    <row r="65" spans="1:14" x14ac:dyDescent="0.2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5"/>
    </row>
    <row r="66" spans="1:14" x14ac:dyDescent="0.25">
      <c r="A66" s="12" t="s">
        <v>72</v>
      </c>
      <c r="B66" s="13">
        <f>SUM(B26,B58,B64)-B52</f>
        <v>1987.5100000000002</v>
      </c>
      <c r="C66" s="13">
        <f t="shared" ref="C66:M66" si="17">SUM(C26,C58,C64)-C52</f>
        <v>1587.5</v>
      </c>
      <c r="D66" s="13">
        <f t="shared" si="17"/>
        <v>1755.5</v>
      </c>
      <c r="E66" s="13">
        <f t="shared" si="17"/>
        <v>2643.7799999999997</v>
      </c>
      <c r="F66" s="13">
        <f t="shared" si="17"/>
        <v>1074.5</v>
      </c>
      <c r="G66" s="13">
        <f t="shared" si="17"/>
        <v>2199.5</v>
      </c>
      <c r="H66" s="13">
        <f t="shared" si="17"/>
        <v>1997.5</v>
      </c>
      <c r="I66" s="13">
        <f t="shared" si="17"/>
        <v>1457.6599999999999</v>
      </c>
      <c r="J66" s="13">
        <f t="shared" si="17"/>
        <v>1899.5</v>
      </c>
      <c r="K66" s="13">
        <f t="shared" si="17"/>
        <v>20374.5</v>
      </c>
      <c r="L66" s="13">
        <f t="shared" si="17"/>
        <v>697.5</v>
      </c>
      <c r="M66" s="13">
        <f t="shared" si="17"/>
        <v>1222.5</v>
      </c>
      <c r="N66" s="15">
        <f>SUM(N26,N58,N64)</f>
        <v>38897.449999999997</v>
      </c>
    </row>
    <row r="70" spans="1:14" x14ac:dyDescent="0.25">
      <c r="A70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0FF79-FE41-43B3-B346-25D61C1D7322}">
  <dimension ref="A12:O25"/>
  <sheetViews>
    <sheetView workbookViewId="0">
      <selection activeCell="C19" sqref="C19:C21"/>
    </sheetView>
  </sheetViews>
  <sheetFormatPr defaultRowHeight="15" x14ac:dyDescent="0.25"/>
  <sheetData>
    <row r="12" spans="1:15" ht="15.75" thickBot="1" x14ac:dyDescent="0.3"/>
    <row r="13" spans="1:15" ht="15.75" thickBot="1" x14ac:dyDescent="0.3">
      <c r="A13" s="27">
        <v>6010</v>
      </c>
      <c r="B13" s="31" t="s">
        <v>74</v>
      </c>
      <c r="C13" s="32">
        <v>0</v>
      </c>
      <c r="D13" s="32">
        <v>500</v>
      </c>
      <c r="E13" s="32">
        <v>0</v>
      </c>
      <c r="F13" s="32">
        <v>0</v>
      </c>
      <c r="G13" s="32">
        <v>0</v>
      </c>
      <c r="H13" s="32">
        <v>0</v>
      </c>
      <c r="I13" s="32">
        <v>500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1000</v>
      </c>
    </row>
    <row r="14" spans="1:15" ht="16.5" thickBot="1" x14ac:dyDescent="0.3">
      <c r="A14" s="27"/>
      <c r="B14" s="34" t="s">
        <v>75</v>
      </c>
      <c r="C14" s="35">
        <v>0</v>
      </c>
      <c r="D14" s="35">
        <v>500</v>
      </c>
      <c r="E14" s="35">
        <v>0</v>
      </c>
      <c r="F14" s="35">
        <v>0</v>
      </c>
      <c r="G14" s="35">
        <v>0</v>
      </c>
      <c r="H14" s="35">
        <v>0</v>
      </c>
      <c r="I14" s="35">
        <v>500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6"/>
    </row>
    <row r="15" spans="1:15" ht="15.75" thickTop="1" x14ac:dyDescent="0.25">
      <c r="A15" s="27">
        <v>6020</v>
      </c>
      <c r="B15" s="26" t="s">
        <v>76</v>
      </c>
      <c r="C15" s="29">
        <v>18.989999999999998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18.989999999999998</v>
      </c>
    </row>
    <row r="16" spans="1:15" ht="15.75" thickBot="1" x14ac:dyDescent="0.3">
      <c r="A16" s="27">
        <v>6020</v>
      </c>
      <c r="B16" s="33" t="s">
        <v>77</v>
      </c>
      <c r="C16" s="30">
        <v>17.989999999999998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17.989999999999998</v>
      </c>
    </row>
    <row r="17" spans="1:15" ht="16.5" thickBot="1" x14ac:dyDescent="0.3">
      <c r="A17" s="27"/>
      <c r="B17" s="34" t="s">
        <v>78</v>
      </c>
      <c r="C17" s="35">
        <v>36.979999999999997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6"/>
    </row>
    <row r="18" spans="1:15" ht="15.75" thickTop="1" x14ac:dyDescent="0.25">
      <c r="A18" s="27">
        <v>6030</v>
      </c>
      <c r="B18" s="26" t="s">
        <v>79</v>
      </c>
      <c r="C18" s="29">
        <v>12.5</v>
      </c>
      <c r="D18" s="29">
        <v>12.5</v>
      </c>
      <c r="E18" s="29">
        <v>12.5</v>
      </c>
      <c r="F18" s="29">
        <v>12.5</v>
      </c>
      <c r="G18" s="29">
        <v>12.5</v>
      </c>
      <c r="H18" s="29">
        <v>12.5</v>
      </c>
      <c r="I18" s="29">
        <v>12.5</v>
      </c>
      <c r="J18" s="29">
        <v>12.5</v>
      </c>
      <c r="K18" s="29">
        <v>12.5</v>
      </c>
      <c r="L18" s="29">
        <v>12.5</v>
      </c>
      <c r="M18" s="29">
        <v>12.5</v>
      </c>
      <c r="N18" s="29">
        <v>12.5</v>
      </c>
      <c r="O18" s="29">
        <v>150</v>
      </c>
    </row>
    <row r="19" spans="1:15" x14ac:dyDescent="0.25">
      <c r="A19" s="27">
        <v>6030</v>
      </c>
      <c r="B19" s="26" t="s">
        <v>80</v>
      </c>
      <c r="C19" s="29">
        <v>5.99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5.99</v>
      </c>
    </row>
    <row r="20" spans="1:15" x14ac:dyDescent="0.25">
      <c r="A20" s="27">
        <v>6030</v>
      </c>
      <c r="B20" s="26" t="s">
        <v>81</v>
      </c>
      <c r="C20" s="29">
        <v>1.25</v>
      </c>
      <c r="D20" s="29">
        <v>1.25</v>
      </c>
      <c r="E20" s="29">
        <v>1.25</v>
      </c>
      <c r="F20" s="29">
        <v>1.25</v>
      </c>
      <c r="G20" s="29">
        <v>1.25</v>
      </c>
      <c r="H20" s="29">
        <v>1.25</v>
      </c>
      <c r="I20" s="29">
        <v>1.25</v>
      </c>
      <c r="J20" s="29">
        <v>1.25</v>
      </c>
      <c r="K20" s="29">
        <v>1.25</v>
      </c>
      <c r="L20" s="29">
        <v>1.25</v>
      </c>
      <c r="M20" s="29">
        <v>1.25</v>
      </c>
      <c r="N20" s="29">
        <v>1.25</v>
      </c>
      <c r="O20" s="29">
        <v>15</v>
      </c>
    </row>
    <row r="21" spans="1:15" ht="15.75" thickBot="1" x14ac:dyDescent="0.3">
      <c r="A21" s="27">
        <v>6030</v>
      </c>
      <c r="B21" s="33" t="s">
        <v>82</v>
      </c>
      <c r="C21" s="30">
        <v>80.040000000000006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80.040000000000006</v>
      </c>
    </row>
    <row r="22" spans="1:15" ht="16.5" thickBot="1" x14ac:dyDescent="0.3">
      <c r="A22" s="27"/>
      <c r="B22" s="34" t="s">
        <v>83</v>
      </c>
      <c r="C22" s="35">
        <v>99.78</v>
      </c>
      <c r="D22" s="35">
        <v>13.75</v>
      </c>
      <c r="E22" s="35">
        <v>13.75</v>
      </c>
      <c r="F22" s="35">
        <v>13.75</v>
      </c>
      <c r="G22" s="35">
        <v>13.75</v>
      </c>
      <c r="H22" s="35">
        <v>13.75</v>
      </c>
      <c r="I22" s="35">
        <v>13.75</v>
      </c>
      <c r="J22" s="35">
        <v>13.75</v>
      </c>
      <c r="K22" s="35">
        <v>13.75</v>
      </c>
      <c r="L22" s="35">
        <v>13.75</v>
      </c>
      <c r="M22" s="35">
        <v>13.75</v>
      </c>
      <c r="N22" s="35">
        <v>13.75</v>
      </c>
      <c r="O22" s="36"/>
    </row>
    <row r="23" spans="1:15" ht="15.75" thickTop="1" x14ac:dyDescent="0.25">
      <c r="A23" s="27">
        <v>6050</v>
      </c>
      <c r="B23" s="26" t="s">
        <v>84</v>
      </c>
      <c r="C23" s="29">
        <v>30</v>
      </c>
      <c r="D23" s="29">
        <v>30</v>
      </c>
      <c r="E23" s="29">
        <v>30</v>
      </c>
      <c r="F23" s="29">
        <v>30</v>
      </c>
      <c r="G23" s="29">
        <v>30</v>
      </c>
      <c r="H23" s="29">
        <v>30</v>
      </c>
      <c r="I23" s="29">
        <v>30</v>
      </c>
      <c r="J23" s="29">
        <v>30</v>
      </c>
      <c r="K23" s="29">
        <v>30</v>
      </c>
      <c r="L23" s="29">
        <v>30</v>
      </c>
      <c r="M23" s="29">
        <v>30</v>
      </c>
      <c r="N23" s="29">
        <v>30</v>
      </c>
      <c r="O23" s="29">
        <v>360</v>
      </c>
    </row>
    <row r="24" spans="1:15" ht="15.75" thickBot="1" x14ac:dyDescent="0.3">
      <c r="A24" s="28"/>
      <c r="B24" s="33" t="s">
        <v>85</v>
      </c>
      <c r="C24" s="30">
        <v>3</v>
      </c>
      <c r="D24" s="30">
        <v>3</v>
      </c>
      <c r="E24" s="30">
        <v>3</v>
      </c>
      <c r="F24" s="30">
        <v>3</v>
      </c>
      <c r="G24" s="30">
        <v>3</v>
      </c>
      <c r="H24" s="30">
        <v>3</v>
      </c>
      <c r="I24" s="30">
        <v>3</v>
      </c>
      <c r="J24" s="30">
        <v>3</v>
      </c>
      <c r="K24" s="30">
        <v>3</v>
      </c>
      <c r="L24" s="30">
        <v>3</v>
      </c>
      <c r="M24" s="30">
        <v>3</v>
      </c>
      <c r="N24" s="30">
        <v>3</v>
      </c>
      <c r="O24" s="30">
        <v>36</v>
      </c>
    </row>
    <row r="25" spans="1:15" ht="16.5" thickBot="1" x14ac:dyDescent="0.3">
      <c r="A25" s="28"/>
      <c r="B25" s="38" t="s">
        <v>86</v>
      </c>
      <c r="C25" s="30">
        <v>33</v>
      </c>
      <c r="D25" s="37">
        <v>33</v>
      </c>
      <c r="E25" s="37">
        <v>33</v>
      </c>
      <c r="F25" s="37">
        <v>33</v>
      </c>
      <c r="G25" s="37">
        <v>33</v>
      </c>
      <c r="H25" s="37">
        <v>33</v>
      </c>
      <c r="I25" s="37">
        <v>33</v>
      </c>
      <c r="J25" s="37">
        <v>33</v>
      </c>
      <c r="K25" s="37">
        <v>33</v>
      </c>
      <c r="L25" s="37">
        <v>33</v>
      </c>
      <c r="M25" s="37">
        <v>33</v>
      </c>
      <c r="N25" s="37">
        <v>33</v>
      </c>
      <c r="O2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Clark</dc:creator>
  <cp:lastModifiedBy>Russ Clark</cp:lastModifiedBy>
  <dcterms:created xsi:type="dcterms:W3CDTF">2022-11-11T19:54:52Z</dcterms:created>
  <dcterms:modified xsi:type="dcterms:W3CDTF">2022-11-27T02:25:22Z</dcterms:modified>
</cp:coreProperties>
</file>