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CAB0FBCE-CB63-4647-8ED2-1E889A741608}" xr6:coauthVersionLast="47" xr6:coauthVersionMax="47" xr10:uidLastSave="{00000000-0000-0000-0000-000000000000}"/>
  <bookViews>
    <workbookView xWindow="-120" yWindow="-120" windowWidth="29040" windowHeight="15840" xr2:uid="{694B8322-C397-4038-9A5F-54C00F7BA0A4}"/>
  </bookViews>
  <sheets>
    <sheet name="Budget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1" l="1"/>
  <c r="L63" i="1"/>
  <c r="K63" i="1"/>
  <c r="J63" i="1"/>
  <c r="I63" i="1"/>
  <c r="H63" i="1"/>
  <c r="G63" i="1"/>
  <c r="F63" i="1"/>
  <c r="E63" i="1"/>
  <c r="D63" i="1"/>
  <c r="C63" i="1"/>
  <c r="B63" i="1"/>
  <c r="N62" i="1"/>
  <c r="N61" i="1"/>
  <c r="N60" i="1"/>
  <c r="N59" i="1"/>
  <c r="M56" i="1"/>
  <c r="L56" i="1"/>
  <c r="K56" i="1"/>
  <c r="J56" i="1"/>
  <c r="I56" i="1"/>
  <c r="H56" i="1"/>
  <c r="H57" i="1" s="1"/>
  <c r="G56" i="1"/>
  <c r="F56" i="1"/>
  <c r="E56" i="1"/>
  <c r="D56" i="1"/>
  <c r="D57" i="1" s="1"/>
  <c r="C56" i="1"/>
  <c r="B56" i="1"/>
  <c r="N55" i="1"/>
  <c r="N54" i="1"/>
  <c r="N53" i="1"/>
  <c r="N52" i="1"/>
  <c r="N51" i="1"/>
  <c r="M49" i="1"/>
  <c r="M57" i="1" s="1"/>
  <c r="L49" i="1"/>
  <c r="K49" i="1"/>
  <c r="J49" i="1"/>
  <c r="I49" i="1"/>
  <c r="I57" i="1" s="1"/>
  <c r="H49" i="1"/>
  <c r="G49" i="1"/>
  <c r="F49" i="1"/>
  <c r="E49" i="1"/>
  <c r="E57" i="1" s="1"/>
  <c r="D49" i="1"/>
  <c r="C49" i="1"/>
  <c r="B49" i="1"/>
  <c r="N48" i="1"/>
  <c r="N47" i="1"/>
  <c r="N46" i="1"/>
  <c r="N45" i="1"/>
  <c r="N44" i="1"/>
  <c r="N43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N39" i="1"/>
  <c r="N38" i="1"/>
  <c r="N36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N32" i="1"/>
  <c r="N31" i="1"/>
  <c r="N30" i="1"/>
  <c r="N29" i="1"/>
  <c r="M26" i="1"/>
  <c r="L26" i="1"/>
  <c r="K26" i="1"/>
  <c r="J26" i="1"/>
  <c r="I26" i="1"/>
  <c r="H26" i="1"/>
  <c r="H65" i="1" s="1"/>
  <c r="G26" i="1"/>
  <c r="F26" i="1"/>
  <c r="E26" i="1"/>
  <c r="D26" i="1"/>
  <c r="D65" i="1" s="1"/>
  <c r="C26" i="1"/>
  <c r="B26" i="1"/>
  <c r="N24" i="1"/>
  <c r="N23" i="1"/>
  <c r="N22" i="1"/>
  <c r="N21" i="1"/>
  <c r="M14" i="1"/>
  <c r="M16" i="1" s="1"/>
  <c r="L14" i="1"/>
  <c r="L16" i="1" s="1"/>
  <c r="K14" i="1"/>
  <c r="K16" i="1" s="1"/>
  <c r="J14" i="1"/>
  <c r="J16" i="1" s="1"/>
  <c r="I14" i="1"/>
  <c r="I16" i="1" s="1"/>
  <c r="H14" i="1"/>
  <c r="H16" i="1" s="1"/>
  <c r="H17" i="1" s="1"/>
  <c r="G14" i="1"/>
  <c r="G16" i="1" s="1"/>
  <c r="F14" i="1"/>
  <c r="F16" i="1" s="1"/>
  <c r="E14" i="1"/>
  <c r="E16" i="1" s="1"/>
  <c r="D14" i="1"/>
  <c r="D16" i="1" s="1"/>
  <c r="D17" i="1" s="1"/>
  <c r="C14" i="1"/>
  <c r="C16" i="1" s="1"/>
  <c r="B14" i="1"/>
  <c r="B16" i="1" s="1"/>
  <c r="M13" i="1"/>
  <c r="L13" i="1"/>
  <c r="K13" i="1"/>
  <c r="J13" i="1"/>
  <c r="I13" i="1"/>
  <c r="H13" i="1"/>
  <c r="G13" i="1"/>
  <c r="E13" i="1"/>
  <c r="D13" i="1"/>
  <c r="C13" i="1"/>
  <c r="B13" i="1"/>
  <c r="N11" i="1"/>
  <c r="N10" i="1"/>
  <c r="N9" i="1"/>
  <c r="N7" i="1"/>
  <c r="N6" i="1"/>
  <c r="N5" i="1"/>
  <c r="E65" i="1" l="1"/>
  <c r="M65" i="1"/>
  <c r="M17" i="1" s="1"/>
  <c r="B57" i="1"/>
  <c r="B65" i="1" s="1"/>
  <c r="B17" i="1" s="1"/>
  <c r="F57" i="1"/>
  <c r="F65" i="1" s="1"/>
  <c r="F17" i="1" s="1"/>
  <c r="J57" i="1"/>
  <c r="J65" i="1" s="1"/>
  <c r="J17" i="1" s="1"/>
  <c r="N34" i="1"/>
  <c r="N41" i="1"/>
  <c r="N49" i="1"/>
  <c r="C57" i="1"/>
  <c r="C65" i="1" s="1"/>
  <c r="C17" i="1" s="1"/>
  <c r="G57" i="1"/>
  <c r="G65" i="1" s="1"/>
  <c r="G17" i="1" s="1"/>
  <c r="K57" i="1"/>
  <c r="K65" i="1" s="1"/>
  <c r="K17" i="1" s="1"/>
  <c r="L57" i="1"/>
  <c r="L65" i="1" s="1"/>
  <c r="L17" i="1" s="1"/>
  <c r="N13" i="1"/>
  <c r="I65" i="1"/>
  <c r="N63" i="1"/>
  <c r="E17" i="1"/>
  <c r="I17" i="1"/>
  <c r="N16" i="1"/>
  <c r="N56" i="1"/>
  <c r="N14" i="1"/>
  <c r="N26" i="1"/>
  <c r="N57" i="1" l="1"/>
  <c r="N65" i="1" s="1"/>
  <c r="N17" i="1" s="1"/>
</calcChain>
</file>

<file path=xl/sharedStrings.xml><?xml version="1.0" encoding="utf-8"?>
<sst xmlns="http://schemas.openxmlformats.org/spreadsheetml/2006/main" count="74" uniqueCount="74">
  <si>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</si>
  <si>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</si>
  <si>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</si>
  <si>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</si>
  <si>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</si>
  <si>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</si>
  <si>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</si>
  <si>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</si>
  <si>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</si>
  <si>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</si>
  <si>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</si>
  <si>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</si>
  <si>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</si>
  <si>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Revenue</t>
  </si>
  <si>
    <t xml:space="preserve">   4000 Donations</t>
  </si>
  <si>
    <t xml:space="preserve">      4100 Membership Dues</t>
  </si>
  <si>
    <t xml:space="preserve">      4100 Lifetime Memberships</t>
  </si>
  <si>
    <t xml:space="preserve">      4200 General Donations</t>
  </si>
  <si>
    <t xml:space="preserve">      4300 Net Paid Fundraising Revenue</t>
  </si>
  <si>
    <t xml:space="preserve">      4400 Convention Revenue</t>
  </si>
  <si>
    <t xml:space="preserve">         4410 Auction</t>
  </si>
  <si>
    <t xml:space="preserve">         4420 Tickets</t>
  </si>
  <si>
    <t xml:space="preserve">         4430 Other</t>
  </si>
  <si>
    <t xml:space="preserve">      Total 4400 Convention Revenue</t>
  </si>
  <si>
    <t xml:space="preserve">   Total 4000 Donations</t>
  </si>
  <si>
    <t>Total Revenue</t>
  </si>
  <si>
    <t>Gross Profit</t>
  </si>
  <si>
    <t>Expenditures</t>
  </si>
  <si>
    <t xml:space="preserve">   5000 Operations</t>
  </si>
  <si>
    <t xml:space="preserve">      5100 Financial Expenses</t>
  </si>
  <si>
    <t xml:space="preserve">      5200 Postal Expenses</t>
  </si>
  <si>
    <t xml:space="preserve">      5400 Insurance Expense</t>
  </si>
  <si>
    <t xml:space="preserve">      5500 Miscellaneous Expenses</t>
  </si>
  <si>
    <t xml:space="preserve">      5600 Executive Director Commission</t>
  </si>
  <si>
    <t xml:space="preserve">   Total 5000 Operations</t>
  </si>
  <si>
    <t xml:space="preserve">   6000 Division Operations</t>
  </si>
  <si>
    <t xml:space="preserve">      6025 IT Division</t>
  </si>
  <si>
    <t xml:space="preserve">         6010 Voter Database</t>
  </si>
  <si>
    <t xml:space="preserve">         6020 Domain Names</t>
  </si>
  <si>
    <t xml:space="preserve">         6030 Website Hosting Expenses</t>
  </si>
  <si>
    <t xml:space="preserve">         6030 Bluehost Domain Privacy</t>
  </si>
  <si>
    <t xml:space="preserve">         6030 Bluehost SSL Certificate</t>
  </si>
  <si>
    <t xml:space="preserve">      Total 6025 IT Division</t>
  </si>
  <si>
    <t xml:space="preserve">      6100 Communications Division</t>
  </si>
  <si>
    <t xml:space="preserve">         6110 E-mailing Expenses</t>
  </si>
  <si>
    <t xml:space="preserve">         6120 Advertising and Promotions</t>
  </si>
  <si>
    <t xml:space="preserve">            6121 Marketing</t>
  </si>
  <si>
    <t xml:space="preserve">            6122 Promotional Materials</t>
  </si>
  <si>
    <t xml:space="preserve">            6123 Social Media</t>
  </si>
  <si>
    <t xml:space="preserve">      Total 6100 Communications Division</t>
  </si>
  <si>
    <t xml:space="preserve">      6300 Field Operations Division</t>
  </si>
  <si>
    <t xml:space="preserve">         6305 Membership</t>
  </si>
  <si>
    <t xml:space="preserve">         6310 Outreach Materials</t>
  </si>
  <si>
    <t xml:space="preserve">         6330 Outreach Booths</t>
  </si>
  <si>
    <t xml:space="preserve">         6340 Advertising and Promotions</t>
  </si>
  <si>
    <t xml:space="preserve">         6350 Precinct Committeeperson Materials (Even years in Political Division</t>
  </si>
  <si>
    <t xml:space="preserve">         6360 Parties and Special Events</t>
  </si>
  <si>
    <t xml:space="preserve">      Total 6300 Field Development Division</t>
  </si>
  <si>
    <t xml:space="preserve">      6400 Political Division</t>
  </si>
  <si>
    <t xml:space="preserve">         6410 Ballot Access Funding***</t>
  </si>
  <si>
    <t xml:space="preserve">         6420 Candidate Expenses</t>
  </si>
  <si>
    <t xml:space="preserve">         6430 Legislation</t>
  </si>
  <si>
    <t xml:space="preserve">         6440 Precinct Committeemen Materials (Odd years in Field Ops Division)</t>
  </si>
  <si>
    <t xml:space="preserve">         6450 Misc Expenses</t>
  </si>
  <si>
    <t xml:space="preserve">      Total 6400 Political Division</t>
  </si>
  <si>
    <t xml:space="preserve">   Total 6000 Division Operations</t>
  </si>
  <si>
    <t xml:space="preserve">   6500 Convention</t>
  </si>
  <si>
    <t xml:space="preserve">      6510 Hotel and Banquet</t>
  </si>
  <si>
    <t xml:space="preserve">      6520 Supplies and Materials</t>
  </si>
  <si>
    <t xml:space="preserve">      6540 Promotion and Advertising</t>
  </si>
  <si>
    <t xml:space="preserve">      6550 Speakers</t>
  </si>
  <si>
    <t xml:space="preserve">   Total 6500 Convention</t>
  </si>
  <si>
    <t>Total Expenditures</t>
  </si>
  <si>
    <t xml:space="preserve">        4440 Ballot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</si>
</sst>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,##0.00\ _€"/>
    <numFmt numFmtId="165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</font>
    <font>
      <sz val="8"/>
      <color indexed="8"/>
      <name val="Arial"/>
      <family val="2"/>
    </font>
    <font>
      <sz val="8"/>
      <color indexed="8"/>
      <name val="Arial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164" fontId="5" fillId="2" borderId="0" xfId="0" applyNumberFormat="1" applyFont="1" applyFill="1" applyAlignment="1">
      <alignment wrapText="1"/>
    </xf>
    <xf numFmtId="0" fontId="0" fillId="2" borderId="0" xfId="0" applyFill="1"/>
    <xf numFmtId="0" fontId="3" fillId="3" borderId="0" xfId="0" applyFont="1" applyFill="1" applyAlignment="1">
      <alignment horizontal="left" wrapText="1"/>
    </xf>
    <xf numFmtId="165" fontId="4" fillId="3" borderId="0" xfId="0" applyNumberFormat="1" applyFont="1" applyFill="1" applyAlignment="1">
      <alignment horizontal="left" wrapText="1"/>
    </xf>
    <xf numFmtId="165" fontId="5" fillId="3" borderId="0" xfId="0" applyNumberFormat="1" applyFont="1" applyFill="1" applyAlignment="1">
      <alignment wrapText="1"/>
    </xf>
    <xf numFmtId="0" fontId="0" fillId="3" borderId="0" xfId="0" applyFill="1"/>
    <xf numFmtId="0" fontId="3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horizontal="right" wrapText="1"/>
    </xf>
    <xf numFmtId="165" fontId="3" fillId="0" borderId="2" xfId="0" applyNumberFormat="1" applyFont="1" applyBorder="1" applyAlignment="1">
      <alignment horizontal="right" wrapText="1"/>
    </xf>
    <xf numFmtId="8" fontId="4" fillId="0" borderId="2" xfId="0" applyNumberFormat="1" applyFont="1" applyBorder="1" applyAlignment="1">
      <alignment horizontal="right" wrapText="1"/>
    </xf>
    <xf numFmtId="8" fontId="3" fillId="0" borderId="2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horizontal="right" wrapText="1"/>
    </xf>
    <xf numFmtId="165" fontId="4" fillId="2" borderId="0" xfId="0" applyNumberFormat="1" applyFont="1" applyFill="1" applyAlignment="1">
      <alignment horizontal="left" wrapText="1"/>
    </xf>
    <xf numFmtId="165" fontId="5" fillId="2" borderId="0" xfId="0" applyNumberFormat="1" applyFont="1" applyFill="1" applyAlignment="1">
      <alignment wrapText="1"/>
    </xf>
    <xf numFmtId="165" fontId="5" fillId="0" borderId="0" xfId="0" applyNumberFormat="1" applyFont="1" applyAlignment="1">
      <alignment wrapText="1"/>
    </xf>
    <xf numFmtId="0" fontId="6" fillId="0" borderId="0" xfId="0" applyFont="1" applyAlignment="1">
      <alignment horizontal="left" wrapText="1"/>
    </xf>
    <xf numFmtId="0" fontId="6" fillId="3" borderId="0" xfId="0" applyFont="1" applyFill="1" applyAlignment="1">
      <alignment horizontal="left" wrapText="1"/>
    </xf>
    <xf numFmtId="165" fontId="3" fillId="3" borderId="0" xfId="0" applyNumberFormat="1" applyFont="1" applyFill="1" applyAlignment="1">
      <alignment horizontal="righ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118E6-9BA5-42B9-AFAD-C148C0499673}">
  <dimension ref="A1:N69"/>
  <sheetViews>
    <sheetView tabSelected="1" workbookViewId="0">
      <selection activeCell="Q18" sqref="Q18"/>
    </sheetView>
  </sheetViews>
  <sheetFormatPr defaultRowHeight="15" x14ac:dyDescent="0.25"/>
  <cols>
    <col min="1" max="1" width="39.7109375" customWidth="1"/>
    <col min="2" max="14" width="12.7109375" customWidth="1"/>
  </cols>
  <sheetData>
    <row r="1" spans="1:14" s="3" customFormat="1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</row>
    <row r="2" spans="1:14" s="7" customFormat="1" x14ac:dyDescent="0.25">
      <c r="A2" s="4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s="11" customFormat="1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x14ac:dyDescent="0.25">
      <c r="A4" s="12" t="s">
        <v>15</v>
      </c>
      <c r="B4" s="13">
        <v>451</v>
      </c>
      <c r="C4" s="13">
        <v>451</v>
      </c>
      <c r="D4" s="13">
        <v>451</v>
      </c>
      <c r="E4" s="13">
        <v>451</v>
      </c>
      <c r="F4" s="13">
        <v>451</v>
      </c>
      <c r="G4" s="13">
        <v>451</v>
      </c>
      <c r="H4" s="13">
        <v>451</v>
      </c>
      <c r="I4" s="13">
        <v>451</v>
      </c>
      <c r="J4" s="13">
        <v>451</v>
      </c>
      <c r="K4" s="13">
        <v>451</v>
      </c>
      <c r="L4" s="13">
        <v>451</v>
      </c>
      <c r="M4" s="13">
        <v>451</v>
      </c>
      <c r="N4" s="13">
        <v>451</v>
      </c>
    </row>
    <row r="5" spans="1:14" x14ac:dyDescent="0.25">
      <c r="A5" s="12" t="s">
        <v>16</v>
      </c>
      <c r="B5" s="13">
        <v>1200</v>
      </c>
      <c r="C5" s="13"/>
      <c r="D5" s="13"/>
      <c r="E5" s="13"/>
      <c r="G5" s="13"/>
      <c r="H5" s="13">
        <v>1200</v>
      </c>
      <c r="I5" s="13"/>
      <c r="J5" s="13"/>
      <c r="K5" s="13"/>
      <c r="L5" s="13"/>
      <c r="M5" s="13"/>
      <c r="N5" s="14">
        <f>SUM(B5:M5)</f>
        <v>2400</v>
      </c>
    </row>
    <row r="6" spans="1:14" x14ac:dyDescent="0.25">
      <c r="A6" s="12" t="s">
        <v>17</v>
      </c>
      <c r="B6" s="13">
        <v>1400</v>
      </c>
      <c r="C6" s="13">
        <v>1400</v>
      </c>
      <c r="D6" s="13">
        <v>1400</v>
      </c>
      <c r="E6" s="13">
        <v>1400</v>
      </c>
      <c r="F6" s="13">
        <v>1400</v>
      </c>
      <c r="G6" s="13">
        <v>1400</v>
      </c>
      <c r="H6" s="13">
        <v>1400</v>
      </c>
      <c r="I6" s="13">
        <v>1400</v>
      </c>
      <c r="J6" s="13">
        <v>1400</v>
      </c>
      <c r="K6" s="13">
        <v>1400</v>
      </c>
      <c r="L6" s="13">
        <v>1400</v>
      </c>
      <c r="M6" s="13">
        <v>1400</v>
      </c>
      <c r="N6" s="14">
        <f>SUM(B6:M6)</f>
        <v>16800</v>
      </c>
    </row>
    <row r="7" spans="1:14" x14ac:dyDescent="0.25">
      <c r="A7" s="12" t="s">
        <v>18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4">
        <f>SUM(B7:M7)</f>
        <v>0</v>
      </c>
    </row>
    <row r="8" spans="1:14" s="11" customFormat="1" x14ac:dyDescent="0.25">
      <c r="A8" s="8" t="s">
        <v>19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 x14ac:dyDescent="0.25">
      <c r="A9" s="12" t="s">
        <v>20</v>
      </c>
      <c r="B9" s="13"/>
      <c r="C9" s="13"/>
      <c r="D9" s="13"/>
      <c r="E9" s="13"/>
      <c r="F9" s="13"/>
      <c r="G9" s="13"/>
      <c r="H9" s="13"/>
      <c r="I9" s="13"/>
      <c r="J9" s="13"/>
      <c r="K9" s="13">
        <v>5000</v>
      </c>
      <c r="L9" s="13"/>
      <c r="M9" s="13"/>
      <c r="N9" s="14">
        <f>SUM(B9:M9)</f>
        <v>5000</v>
      </c>
    </row>
    <row r="10" spans="1:14" x14ac:dyDescent="0.25">
      <c r="A10" s="12" t="s">
        <v>21</v>
      </c>
      <c r="B10" s="13"/>
      <c r="C10" s="13"/>
      <c r="D10" s="13"/>
      <c r="E10" s="13"/>
      <c r="F10" s="13"/>
      <c r="G10" s="13">
        <v>1000</v>
      </c>
      <c r="H10" s="13">
        <v>2000</v>
      </c>
      <c r="I10" s="13">
        <v>3000</v>
      </c>
      <c r="J10" s="13">
        <v>3000</v>
      </c>
      <c r="K10" s="13">
        <v>5000</v>
      </c>
      <c r="L10" s="13"/>
      <c r="M10" s="13"/>
      <c r="N10" s="14">
        <f t="shared" ref="N10:N11" si="0">SUM(B10:M10)</f>
        <v>14000</v>
      </c>
    </row>
    <row r="11" spans="1:14" x14ac:dyDescent="0.25">
      <c r="A11" s="12" t="s">
        <v>22</v>
      </c>
      <c r="B11" s="13"/>
      <c r="C11" s="13"/>
      <c r="D11" s="13"/>
      <c r="E11" s="13"/>
      <c r="F11" s="13"/>
      <c r="G11" s="13"/>
      <c r="H11" s="13">
        <v>500</v>
      </c>
      <c r="I11" s="13">
        <v>500</v>
      </c>
      <c r="J11" s="13">
        <v>500</v>
      </c>
      <c r="K11" s="13">
        <v>500</v>
      </c>
      <c r="L11" s="13"/>
      <c r="M11" s="13"/>
      <c r="N11" s="14">
        <f t="shared" si="0"/>
        <v>2000</v>
      </c>
    </row>
    <row r="12" spans="1:14" x14ac:dyDescent="0.25">
      <c r="A12" s="12" t="s">
        <v>73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>
        <v>0</v>
      </c>
    </row>
    <row r="13" spans="1:14" x14ac:dyDescent="0.25">
      <c r="A13" s="12" t="s">
        <v>23</v>
      </c>
      <c r="B13" s="13">
        <f>SUM(B9:B11)</f>
        <v>0</v>
      </c>
      <c r="C13" s="13">
        <f t="shared" ref="C13:M13" si="1">SUM(C9:C11)</f>
        <v>0</v>
      </c>
      <c r="D13" s="13">
        <f t="shared" si="1"/>
        <v>0</v>
      </c>
      <c r="E13" s="13">
        <f t="shared" si="1"/>
        <v>0</v>
      </c>
      <c r="F13" s="13">
        <v>0</v>
      </c>
      <c r="G13" s="13">
        <f t="shared" si="1"/>
        <v>1000</v>
      </c>
      <c r="H13" s="13">
        <f t="shared" si="1"/>
        <v>2500</v>
      </c>
      <c r="I13" s="13">
        <f t="shared" si="1"/>
        <v>3500</v>
      </c>
      <c r="J13" s="13">
        <f t="shared" si="1"/>
        <v>3500</v>
      </c>
      <c r="K13" s="13">
        <f t="shared" si="1"/>
        <v>10500</v>
      </c>
      <c r="L13" s="13">
        <f t="shared" si="1"/>
        <v>0</v>
      </c>
      <c r="M13" s="13">
        <f t="shared" si="1"/>
        <v>0</v>
      </c>
      <c r="N13" s="15">
        <f>SUM(B13:M13)</f>
        <v>21000</v>
      </c>
    </row>
    <row r="14" spans="1:14" x14ac:dyDescent="0.25">
      <c r="A14" s="12" t="s">
        <v>24</v>
      </c>
      <c r="B14" s="13">
        <f>SUM(B4:B11)</f>
        <v>3051</v>
      </c>
      <c r="C14" s="13">
        <f t="shared" ref="C14:M14" si="2">SUM(C4:C11)</f>
        <v>1851</v>
      </c>
      <c r="D14" s="13">
        <f t="shared" si="2"/>
        <v>1851</v>
      </c>
      <c r="E14" s="13">
        <f t="shared" si="2"/>
        <v>1851</v>
      </c>
      <c r="F14" s="13">
        <f t="shared" si="2"/>
        <v>1851</v>
      </c>
      <c r="G14" s="13">
        <f t="shared" si="2"/>
        <v>2851</v>
      </c>
      <c r="H14" s="13">
        <f t="shared" si="2"/>
        <v>5551</v>
      </c>
      <c r="I14" s="13">
        <f t="shared" si="2"/>
        <v>5351</v>
      </c>
      <c r="J14" s="13">
        <f t="shared" si="2"/>
        <v>5351</v>
      </c>
      <c r="K14" s="13">
        <f t="shared" si="2"/>
        <v>12351</v>
      </c>
      <c r="L14" s="13">
        <f t="shared" si="2"/>
        <v>1851</v>
      </c>
      <c r="M14" s="13">
        <f t="shared" si="2"/>
        <v>1851</v>
      </c>
      <c r="N14" s="15">
        <f>SUM(B14:M14)</f>
        <v>45612</v>
      </c>
    </row>
    <row r="15" spans="1:14" x14ac:dyDescent="0.2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x14ac:dyDescent="0.25">
      <c r="A16" s="12" t="s">
        <v>25</v>
      </c>
      <c r="B16" s="13">
        <f>B14</f>
        <v>3051</v>
      </c>
      <c r="C16" s="13">
        <f t="shared" ref="C16:M16" si="3">C14</f>
        <v>1851</v>
      </c>
      <c r="D16" s="13">
        <f t="shared" si="3"/>
        <v>1851</v>
      </c>
      <c r="E16" s="13">
        <f t="shared" si="3"/>
        <v>1851</v>
      </c>
      <c r="F16" s="13">
        <f t="shared" si="3"/>
        <v>1851</v>
      </c>
      <c r="G16" s="13">
        <f t="shared" si="3"/>
        <v>2851</v>
      </c>
      <c r="H16" s="13">
        <f t="shared" si="3"/>
        <v>5551</v>
      </c>
      <c r="I16" s="13">
        <f t="shared" si="3"/>
        <v>5351</v>
      </c>
      <c r="J16" s="13">
        <f t="shared" si="3"/>
        <v>5351</v>
      </c>
      <c r="K16" s="13">
        <f t="shared" si="3"/>
        <v>12351</v>
      </c>
      <c r="L16" s="13">
        <f t="shared" si="3"/>
        <v>1851</v>
      </c>
      <c r="M16" s="13">
        <f t="shared" si="3"/>
        <v>1851</v>
      </c>
      <c r="N16" s="15">
        <f>SUM(B16:M16)</f>
        <v>45612</v>
      </c>
    </row>
    <row r="17" spans="1:14" x14ac:dyDescent="0.25">
      <c r="A17" s="12" t="s">
        <v>26</v>
      </c>
      <c r="B17" s="16">
        <f t="shared" ref="B17:N17" si="4">(B16)-(B65)</f>
        <v>405.04500000000007</v>
      </c>
      <c r="C17" s="16">
        <f t="shared" si="4"/>
        <v>-517.95499999999993</v>
      </c>
      <c r="D17" s="16">
        <f t="shared" si="4"/>
        <v>-244.96500000000015</v>
      </c>
      <c r="E17" s="16">
        <f t="shared" si="4"/>
        <v>-1558.2449999999999</v>
      </c>
      <c r="F17" s="16">
        <f t="shared" si="4"/>
        <v>21.034999999999854</v>
      </c>
      <c r="G17" s="16">
        <f t="shared" si="4"/>
        <v>321.03499999999985</v>
      </c>
      <c r="H17" s="16">
        <f t="shared" si="4"/>
        <v>2798.0349999999999</v>
      </c>
      <c r="I17" s="16">
        <f t="shared" si="4"/>
        <v>3137.875</v>
      </c>
      <c r="J17" s="16">
        <f t="shared" si="4"/>
        <v>3121.0349999999999</v>
      </c>
      <c r="K17" s="16">
        <f t="shared" si="4"/>
        <v>-8278.9650000000001</v>
      </c>
      <c r="L17" s="16">
        <f t="shared" si="4"/>
        <v>398.03499999999985</v>
      </c>
      <c r="M17" s="16">
        <f t="shared" si="4"/>
        <v>398.03499999999985</v>
      </c>
      <c r="N17" s="17">
        <f t="shared" si="4"/>
        <v>0</v>
      </c>
    </row>
    <row r="18" spans="1:14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8"/>
    </row>
    <row r="19" spans="1:14" s="7" customFormat="1" x14ac:dyDescent="0.25">
      <c r="A19" s="4" t="s">
        <v>27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s="11" customFormat="1" x14ac:dyDescent="0.25">
      <c r="A20" s="8" t="s">
        <v>28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</row>
    <row r="21" spans="1:14" x14ac:dyDescent="0.25">
      <c r="A21" s="12" t="s">
        <v>29</v>
      </c>
      <c r="B21" s="13">
        <v>300</v>
      </c>
      <c r="C21" s="13">
        <v>300</v>
      </c>
      <c r="D21" s="13">
        <v>300</v>
      </c>
      <c r="E21" s="13">
        <v>300</v>
      </c>
      <c r="F21" s="13">
        <v>300</v>
      </c>
      <c r="G21" s="13">
        <v>300</v>
      </c>
      <c r="H21" s="13">
        <v>300</v>
      </c>
      <c r="I21" s="13">
        <v>300</v>
      </c>
      <c r="J21" s="13">
        <v>300</v>
      </c>
      <c r="K21" s="13">
        <v>300</v>
      </c>
      <c r="L21" s="13">
        <v>300</v>
      </c>
      <c r="M21" s="13">
        <v>300</v>
      </c>
      <c r="N21" s="21">
        <f>SUM(B21:M21)</f>
        <v>3600</v>
      </c>
    </row>
    <row r="22" spans="1:14" x14ac:dyDescent="0.25">
      <c r="A22" s="12" t="s">
        <v>30</v>
      </c>
      <c r="B22" s="13"/>
      <c r="C22" s="13"/>
      <c r="D22" s="13"/>
      <c r="E22" s="13">
        <v>140</v>
      </c>
      <c r="F22" s="13"/>
      <c r="G22" s="13"/>
      <c r="H22" s="13"/>
      <c r="I22" s="13"/>
      <c r="J22" s="13"/>
      <c r="K22" s="13"/>
      <c r="L22" s="13"/>
      <c r="M22" s="13"/>
      <c r="N22" s="21">
        <f t="shared" ref="N22:N24" si="5">SUM(B22:M22)</f>
        <v>140</v>
      </c>
    </row>
    <row r="23" spans="1:14" x14ac:dyDescent="0.25">
      <c r="A23" s="12" t="s">
        <v>31</v>
      </c>
      <c r="B23" s="13"/>
      <c r="C23" s="13"/>
      <c r="D23" s="13">
        <v>266</v>
      </c>
      <c r="E23" s="13"/>
      <c r="F23" s="13"/>
      <c r="G23" s="13"/>
      <c r="H23" s="13"/>
      <c r="I23" s="13"/>
      <c r="J23" s="13"/>
      <c r="K23" s="13"/>
      <c r="L23" s="13"/>
      <c r="M23" s="13"/>
      <c r="N23" s="21">
        <f t="shared" si="5"/>
        <v>266</v>
      </c>
    </row>
    <row r="24" spans="1:14" x14ac:dyDescent="0.25">
      <c r="A24" s="12" t="s">
        <v>32</v>
      </c>
      <c r="B24" s="13">
        <v>125</v>
      </c>
      <c r="C24" s="13">
        <v>125</v>
      </c>
      <c r="D24" s="13">
        <v>125</v>
      </c>
      <c r="E24" s="13">
        <v>125</v>
      </c>
      <c r="F24" s="13">
        <v>125</v>
      </c>
      <c r="G24" s="13">
        <v>125</v>
      </c>
      <c r="H24" s="13">
        <v>125</v>
      </c>
      <c r="I24" s="13">
        <v>125</v>
      </c>
      <c r="J24" s="13">
        <v>125</v>
      </c>
      <c r="K24" s="13">
        <v>125</v>
      </c>
      <c r="L24" s="13">
        <v>125</v>
      </c>
      <c r="M24" s="13">
        <v>125</v>
      </c>
      <c r="N24" s="21">
        <f t="shared" si="5"/>
        <v>1500</v>
      </c>
    </row>
    <row r="25" spans="1:14" x14ac:dyDescent="0.25">
      <c r="A25" s="12" t="s">
        <v>33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1"/>
    </row>
    <row r="26" spans="1:14" x14ac:dyDescent="0.25">
      <c r="A26" s="12" t="s">
        <v>34</v>
      </c>
      <c r="B26" s="13">
        <f t="shared" ref="B26:M26" si="6">SUM(B21:B24)</f>
        <v>425</v>
      </c>
      <c r="C26" s="13">
        <f t="shared" si="6"/>
        <v>425</v>
      </c>
      <c r="D26" s="13">
        <f t="shared" si="6"/>
        <v>691</v>
      </c>
      <c r="E26" s="13">
        <f t="shared" si="6"/>
        <v>565</v>
      </c>
      <c r="F26" s="13">
        <f t="shared" si="6"/>
        <v>425</v>
      </c>
      <c r="G26" s="13">
        <f t="shared" si="6"/>
        <v>425</v>
      </c>
      <c r="H26" s="13">
        <f t="shared" si="6"/>
        <v>425</v>
      </c>
      <c r="I26" s="13">
        <f t="shared" si="6"/>
        <v>425</v>
      </c>
      <c r="J26" s="13">
        <f t="shared" si="6"/>
        <v>425</v>
      </c>
      <c r="K26" s="13">
        <f t="shared" si="6"/>
        <v>425</v>
      </c>
      <c r="L26" s="13">
        <f t="shared" si="6"/>
        <v>425</v>
      </c>
      <c r="M26" s="13">
        <f t="shared" si="6"/>
        <v>425</v>
      </c>
      <c r="N26" s="15">
        <f>SUM(B26:M26)</f>
        <v>5506</v>
      </c>
    </row>
    <row r="27" spans="1:14" s="11" customFormat="1" x14ac:dyDescent="0.25">
      <c r="A27" s="8" t="s">
        <v>35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/>
    </row>
    <row r="28" spans="1:14" s="11" customFormat="1" x14ac:dyDescent="0.25">
      <c r="A28" s="8" t="s">
        <v>36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/>
    </row>
    <row r="29" spans="1:14" x14ac:dyDescent="0.25">
      <c r="A29" s="22" t="s">
        <v>37</v>
      </c>
      <c r="B29" s="13"/>
      <c r="C29" s="13">
        <v>500</v>
      </c>
      <c r="D29" s="13"/>
      <c r="E29" s="13"/>
      <c r="F29" s="13"/>
      <c r="G29" s="13"/>
      <c r="H29" s="13">
        <v>500</v>
      </c>
      <c r="I29" s="13"/>
      <c r="J29" s="13"/>
      <c r="K29" s="13"/>
      <c r="L29" s="13"/>
      <c r="M29" s="13"/>
      <c r="N29" s="21">
        <f>SUM(B29:M29)</f>
        <v>1000</v>
      </c>
    </row>
    <row r="30" spans="1:14" x14ac:dyDescent="0.25">
      <c r="A30" s="22" t="s">
        <v>38</v>
      </c>
      <c r="B30" s="13">
        <v>15.99</v>
      </c>
      <c r="C30" s="13">
        <v>15.99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21">
        <f t="shared" ref="N30:N31" si="7">SUM(B30:M30)</f>
        <v>31.98</v>
      </c>
    </row>
    <row r="31" spans="1:14" x14ac:dyDescent="0.25">
      <c r="A31" s="12" t="s">
        <v>39</v>
      </c>
      <c r="B31" s="13">
        <v>612.5</v>
      </c>
      <c r="C31" s="13">
        <v>12.5</v>
      </c>
      <c r="D31" s="13">
        <v>12.5</v>
      </c>
      <c r="E31" s="13">
        <v>551.78</v>
      </c>
      <c r="F31" s="13">
        <v>12.5</v>
      </c>
      <c r="G31" s="13">
        <v>12.5</v>
      </c>
      <c r="H31" s="13">
        <v>12.5</v>
      </c>
      <c r="I31" s="13">
        <v>12.5</v>
      </c>
      <c r="J31" s="13">
        <v>12.5</v>
      </c>
      <c r="K31" s="13">
        <v>12.5</v>
      </c>
      <c r="L31" s="13">
        <v>12.5</v>
      </c>
      <c r="M31" s="13">
        <v>12.5</v>
      </c>
      <c r="N31" s="21">
        <f t="shared" si="7"/>
        <v>1289.28</v>
      </c>
    </row>
    <row r="32" spans="1:14" x14ac:dyDescent="0.25">
      <c r="A32" s="12" t="s">
        <v>40</v>
      </c>
      <c r="B32" s="13"/>
      <c r="C32" s="13"/>
      <c r="D32" s="13"/>
      <c r="E32" s="13"/>
      <c r="F32" s="13">
        <v>14.99</v>
      </c>
      <c r="G32" s="13"/>
      <c r="H32" s="13"/>
      <c r="I32" s="13"/>
      <c r="J32" s="13"/>
      <c r="K32" s="13"/>
      <c r="L32" s="13"/>
      <c r="M32" s="13"/>
      <c r="N32" s="21">
        <f>SUM(B32:M32)</f>
        <v>14.99</v>
      </c>
    </row>
    <row r="33" spans="1:14" x14ac:dyDescent="0.25">
      <c r="A33" s="12" t="s">
        <v>41</v>
      </c>
      <c r="B33" s="13"/>
      <c r="C33" s="13"/>
      <c r="D33" s="13"/>
      <c r="E33" s="13"/>
      <c r="F33" s="13">
        <v>49.99</v>
      </c>
      <c r="G33" s="13"/>
      <c r="H33" s="13"/>
      <c r="I33" s="13"/>
      <c r="J33" s="13"/>
      <c r="K33" s="13"/>
      <c r="L33" s="13"/>
      <c r="M33" s="13"/>
      <c r="N33" s="21">
        <f>SUM(B33:M33)</f>
        <v>49.99</v>
      </c>
    </row>
    <row r="34" spans="1:14" x14ac:dyDescent="0.25">
      <c r="A34" s="12" t="s">
        <v>42</v>
      </c>
      <c r="B34" s="13">
        <f>SUM(B29:B33)</f>
        <v>628.49</v>
      </c>
      <c r="C34" s="13">
        <f t="shared" ref="C34:M34" si="8">SUM(C29:C31)</f>
        <v>528.49</v>
      </c>
      <c r="D34" s="13">
        <f t="shared" si="8"/>
        <v>12.5</v>
      </c>
      <c r="E34" s="13">
        <f t="shared" si="8"/>
        <v>551.78</v>
      </c>
      <c r="F34" s="13">
        <f t="shared" si="8"/>
        <v>12.5</v>
      </c>
      <c r="G34" s="13">
        <f t="shared" si="8"/>
        <v>12.5</v>
      </c>
      <c r="H34" s="13">
        <f t="shared" si="8"/>
        <v>512.5</v>
      </c>
      <c r="I34" s="13">
        <f t="shared" si="8"/>
        <v>12.5</v>
      </c>
      <c r="J34" s="13">
        <f t="shared" si="8"/>
        <v>12.5</v>
      </c>
      <c r="K34" s="13">
        <f t="shared" si="8"/>
        <v>12.5</v>
      </c>
      <c r="L34" s="13">
        <f t="shared" si="8"/>
        <v>12.5</v>
      </c>
      <c r="M34" s="13">
        <f t="shared" si="8"/>
        <v>12.5</v>
      </c>
      <c r="N34" s="15">
        <f>SUM(B34:M34)</f>
        <v>2321.2600000000002</v>
      </c>
    </row>
    <row r="35" spans="1:14" s="11" customFormat="1" x14ac:dyDescent="0.25">
      <c r="A35" s="8" t="s">
        <v>43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10"/>
    </row>
    <row r="36" spans="1:14" x14ac:dyDescent="0.25">
      <c r="A36" s="22" t="s">
        <v>44</v>
      </c>
      <c r="B36" s="13"/>
      <c r="C36" s="13">
        <v>323</v>
      </c>
      <c r="D36" s="13"/>
      <c r="E36" s="13"/>
      <c r="F36" s="13"/>
      <c r="G36" s="13"/>
      <c r="H36" s="13">
        <v>323</v>
      </c>
      <c r="I36" s="13"/>
      <c r="J36" s="13"/>
      <c r="K36" s="13"/>
      <c r="L36" s="13"/>
      <c r="M36" s="13"/>
      <c r="N36" s="21">
        <f>SUM(B36:M36)</f>
        <v>646</v>
      </c>
    </row>
    <row r="37" spans="1:14" s="11" customFormat="1" x14ac:dyDescent="0.25">
      <c r="A37" s="23" t="s">
        <v>45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10"/>
    </row>
    <row r="38" spans="1:14" x14ac:dyDescent="0.25">
      <c r="A38" s="22" t="s">
        <v>46</v>
      </c>
      <c r="B38" s="13">
        <v>150</v>
      </c>
      <c r="C38" s="13">
        <v>150</v>
      </c>
      <c r="D38" s="13">
        <v>150</v>
      </c>
      <c r="E38" s="13">
        <v>150</v>
      </c>
      <c r="F38" s="13">
        <v>150</v>
      </c>
      <c r="G38" s="13">
        <v>150</v>
      </c>
      <c r="H38" s="13">
        <v>150</v>
      </c>
      <c r="I38" s="13">
        <v>150</v>
      </c>
      <c r="J38" s="13">
        <v>150</v>
      </c>
      <c r="K38" s="13">
        <v>150</v>
      </c>
      <c r="L38" s="13">
        <v>150</v>
      </c>
      <c r="M38" s="13">
        <v>150</v>
      </c>
      <c r="N38" s="21">
        <f t="shared" ref="N38:N40" si="9">SUM(B38:M38)</f>
        <v>1800</v>
      </c>
    </row>
    <row r="39" spans="1:14" x14ac:dyDescent="0.25">
      <c r="A39" s="22" t="s">
        <v>47</v>
      </c>
      <c r="B39" s="13">
        <v>50</v>
      </c>
      <c r="C39" s="13">
        <v>50</v>
      </c>
      <c r="D39" s="13">
        <v>50</v>
      </c>
      <c r="E39" s="13">
        <v>50</v>
      </c>
      <c r="F39" s="13">
        <v>50</v>
      </c>
      <c r="G39" s="13">
        <v>50</v>
      </c>
      <c r="H39" s="13">
        <v>50</v>
      </c>
      <c r="I39" s="13">
        <v>50</v>
      </c>
      <c r="J39" s="13">
        <v>50</v>
      </c>
      <c r="K39" s="13">
        <v>50</v>
      </c>
      <c r="L39" s="13"/>
      <c r="M39" s="13"/>
      <c r="N39" s="21">
        <f>SUM(B39:M39)</f>
        <v>500</v>
      </c>
    </row>
    <row r="40" spans="1:14" x14ac:dyDescent="0.25">
      <c r="A40" s="22" t="s">
        <v>48</v>
      </c>
      <c r="B40" s="13">
        <v>25</v>
      </c>
      <c r="C40" s="13">
        <v>25</v>
      </c>
      <c r="D40" s="13">
        <v>25</v>
      </c>
      <c r="E40" s="13">
        <v>25</v>
      </c>
      <c r="F40" s="13">
        <v>25</v>
      </c>
      <c r="G40" s="13">
        <v>25</v>
      </c>
      <c r="H40" s="13">
        <v>25</v>
      </c>
      <c r="I40" s="13">
        <v>25</v>
      </c>
      <c r="J40" s="13">
        <v>25</v>
      </c>
      <c r="K40" s="13">
        <v>25</v>
      </c>
      <c r="L40" s="13"/>
      <c r="M40" s="13"/>
      <c r="N40" s="21">
        <f t="shared" si="9"/>
        <v>250</v>
      </c>
    </row>
    <row r="41" spans="1:14" x14ac:dyDescent="0.25">
      <c r="A41" s="12" t="s">
        <v>49</v>
      </c>
      <c r="B41" s="13">
        <f t="shared" ref="B41:M41" si="10">SUM(B36:B40)</f>
        <v>225</v>
      </c>
      <c r="C41" s="13">
        <f t="shared" si="10"/>
        <v>548</v>
      </c>
      <c r="D41" s="13">
        <f t="shared" si="10"/>
        <v>225</v>
      </c>
      <c r="E41" s="13">
        <f t="shared" si="10"/>
        <v>225</v>
      </c>
      <c r="F41" s="13">
        <f t="shared" si="10"/>
        <v>225</v>
      </c>
      <c r="G41" s="13">
        <f t="shared" si="10"/>
        <v>225</v>
      </c>
      <c r="H41" s="13">
        <f t="shared" si="10"/>
        <v>548</v>
      </c>
      <c r="I41" s="13">
        <f t="shared" si="10"/>
        <v>225</v>
      </c>
      <c r="J41" s="13">
        <f t="shared" si="10"/>
        <v>225</v>
      </c>
      <c r="K41" s="13">
        <f t="shared" si="10"/>
        <v>225</v>
      </c>
      <c r="L41" s="13">
        <f t="shared" si="10"/>
        <v>150</v>
      </c>
      <c r="M41" s="13">
        <f t="shared" si="10"/>
        <v>150</v>
      </c>
      <c r="N41" s="15">
        <f>SUM(B41:M41)</f>
        <v>3196</v>
      </c>
    </row>
    <row r="42" spans="1:14" s="11" customFormat="1" x14ac:dyDescent="0.25">
      <c r="A42" s="23" t="s">
        <v>50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10"/>
    </row>
    <row r="43" spans="1:14" x14ac:dyDescent="0.25">
      <c r="A43" s="12" t="s">
        <v>51</v>
      </c>
      <c r="B43" s="13">
        <v>67</v>
      </c>
      <c r="C43" s="13">
        <v>67</v>
      </c>
      <c r="D43" s="13">
        <v>67</v>
      </c>
      <c r="E43" s="13">
        <v>67</v>
      </c>
      <c r="F43" s="13">
        <v>67</v>
      </c>
      <c r="G43" s="13">
        <v>67</v>
      </c>
      <c r="H43" s="13">
        <v>67</v>
      </c>
      <c r="I43" s="13">
        <v>67</v>
      </c>
      <c r="J43" s="13">
        <v>67</v>
      </c>
      <c r="K43" s="13">
        <v>67</v>
      </c>
      <c r="L43" s="13">
        <v>65</v>
      </c>
      <c r="M43" s="13">
        <v>65</v>
      </c>
      <c r="N43" s="14">
        <f>SUM(B43:M43)</f>
        <v>800</v>
      </c>
    </row>
    <row r="44" spans="1:14" x14ac:dyDescent="0.25">
      <c r="A44" s="12" t="s">
        <v>52</v>
      </c>
      <c r="B44" s="13">
        <v>200</v>
      </c>
      <c r="C44" s="13"/>
      <c r="D44" s="13">
        <v>200</v>
      </c>
      <c r="E44" s="13"/>
      <c r="F44" s="13">
        <v>200</v>
      </c>
      <c r="G44" s="13"/>
      <c r="H44" s="13">
        <v>200</v>
      </c>
      <c r="I44" s="13"/>
      <c r="J44" s="13"/>
      <c r="K44" s="13"/>
      <c r="L44" s="13"/>
      <c r="M44" s="13"/>
      <c r="N44" s="14">
        <f>SUM(B44:M44)</f>
        <v>800</v>
      </c>
    </row>
    <row r="45" spans="1:14" x14ac:dyDescent="0.25">
      <c r="A45" s="12" t="s">
        <v>53</v>
      </c>
      <c r="B45" s="13"/>
      <c r="C45" s="13"/>
      <c r="D45" s="13"/>
      <c r="E45" s="13"/>
      <c r="F45" s="13"/>
      <c r="G45" s="13">
        <v>800</v>
      </c>
      <c r="H45" s="13"/>
      <c r="I45" s="13"/>
      <c r="J45" s="13"/>
      <c r="K45" s="13"/>
      <c r="L45" s="13"/>
      <c r="M45" s="13"/>
      <c r="N45" s="14">
        <f t="shared" ref="N45:N46" si="11">SUM(B45:M45)</f>
        <v>800</v>
      </c>
    </row>
    <row r="46" spans="1:14" x14ac:dyDescent="0.25">
      <c r="A46" s="22" t="s">
        <v>54</v>
      </c>
      <c r="B46" s="13">
        <v>100</v>
      </c>
      <c r="C46" s="13"/>
      <c r="D46" s="13"/>
      <c r="E46" s="13">
        <v>100</v>
      </c>
      <c r="F46" s="13"/>
      <c r="G46" s="13">
        <v>100</v>
      </c>
      <c r="H46" s="13"/>
      <c r="I46" s="13">
        <v>100</v>
      </c>
      <c r="J46" s="13"/>
      <c r="K46" s="13">
        <v>100</v>
      </c>
      <c r="L46" s="13"/>
      <c r="M46" s="13"/>
      <c r="N46" s="14">
        <f t="shared" si="11"/>
        <v>500</v>
      </c>
    </row>
    <row r="47" spans="1:14" ht="23.25" x14ac:dyDescent="0.25">
      <c r="A47" s="22" t="s">
        <v>55</v>
      </c>
      <c r="N47" s="14">
        <f>SUM(B47:M47)</f>
        <v>0</v>
      </c>
    </row>
    <row r="48" spans="1:14" x14ac:dyDescent="0.25">
      <c r="A48" s="22" t="s">
        <v>56</v>
      </c>
      <c r="B48" s="13">
        <v>100</v>
      </c>
      <c r="C48" s="13"/>
      <c r="D48" s="13">
        <v>100</v>
      </c>
      <c r="E48" s="13">
        <v>100</v>
      </c>
      <c r="F48" s="13"/>
      <c r="G48" s="13"/>
      <c r="H48" s="13">
        <v>100</v>
      </c>
      <c r="I48" s="13"/>
      <c r="J48" s="13"/>
      <c r="K48" s="13">
        <v>100</v>
      </c>
      <c r="L48" s="13"/>
      <c r="M48" s="13"/>
      <c r="N48" s="14">
        <f>SUM(B48:M48)</f>
        <v>500</v>
      </c>
    </row>
    <row r="49" spans="1:14" x14ac:dyDescent="0.25">
      <c r="A49" s="12" t="s">
        <v>57</v>
      </c>
      <c r="B49" s="13">
        <f>SUM(B43:B48)</f>
        <v>467</v>
      </c>
      <c r="C49" s="13">
        <f t="shared" ref="C49:M49" si="12">SUM(C43:C48)</f>
        <v>67</v>
      </c>
      <c r="D49" s="13">
        <f t="shared" si="12"/>
        <v>367</v>
      </c>
      <c r="E49" s="13">
        <f t="shared" si="12"/>
        <v>267</v>
      </c>
      <c r="F49" s="13">
        <f t="shared" si="12"/>
        <v>267</v>
      </c>
      <c r="G49" s="13">
        <f t="shared" si="12"/>
        <v>967</v>
      </c>
      <c r="H49" s="13">
        <f t="shared" si="12"/>
        <v>367</v>
      </c>
      <c r="I49" s="13">
        <f t="shared" si="12"/>
        <v>167</v>
      </c>
      <c r="J49" s="13">
        <f t="shared" si="12"/>
        <v>67</v>
      </c>
      <c r="K49" s="13">
        <f t="shared" si="12"/>
        <v>267</v>
      </c>
      <c r="L49" s="13">
        <f t="shared" si="12"/>
        <v>65</v>
      </c>
      <c r="M49" s="13">
        <f t="shared" si="12"/>
        <v>65</v>
      </c>
      <c r="N49" s="15">
        <f>SUM(N43:N48)</f>
        <v>3400</v>
      </c>
    </row>
    <row r="50" spans="1:14" s="11" customFormat="1" x14ac:dyDescent="0.25">
      <c r="A50" s="8" t="s">
        <v>58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4"/>
    </row>
    <row r="51" spans="1:14" x14ac:dyDescent="0.25">
      <c r="A51" s="12" t="s">
        <v>59</v>
      </c>
      <c r="B51" s="13">
        <v>750.46500000000003</v>
      </c>
      <c r="C51" s="13">
        <v>750.46500000000003</v>
      </c>
      <c r="D51" s="13">
        <v>750.46500000000003</v>
      </c>
      <c r="E51" s="13">
        <v>750.46500000000003</v>
      </c>
      <c r="F51" s="13">
        <v>750.46500000000003</v>
      </c>
      <c r="G51" s="13">
        <v>750.46500000000003</v>
      </c>
      <c r="H51" s="13">
        <v>750.46500000000003</v>
      </c>
      <c r="I51" s="13">
        <v>750.46500000000003</v>
      </c>
      <c r="J51" s="13">
        <v>750.46500000000003</v>
      </c>
      <c r="K51" s="13">
        <v>750.46500000000003</v>
      </c>
      <c r="L51" s="13">
        <v>750.46500000000003</v>
      </c>
      <c r="M51" s="13">
        <v>750.46500000000003</v>
      </c>
      <c r="N51" s="14">
        <f>SUM(B51:M51)</f>
        <v>9005.58</v>
      </c>
    </row>
    <row r="52" spans="1:14" x14ac:dyDescent="0.25">
      <c r="A52" s="12" t="s">
        <v>60</v>
      </c>
      <c r="B52" s="13"/>
      <c r="C52" s="13"/>
      <c r="D52" s="13"/>
      <c r="E52" s="13"/>
      <c r="F52" s="13"/>
      <c r="G52" s="13"/>
      <c r="H52" s="13"/>
      <c r="I52" s="13">
        <v>233.16</v>
      </c>
      <c r="J52" s="13"/>
      <c r="K52" s="13"/>
      <c r="L52" s="13"/>
      <c r="M52" s="13"/>
      <c r="N52" s="14">
        <f>SUM(B52:M52)</f>
        <v>233.16</v>
      </c>
    </row>
    <row r="53" spans="1:14" x14ac:dyDescent="0.25">
      <c r="A53" s="12" t="s">
        <v>61</v>
      </c>
      <c r="B53" s="13">
        <v>100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4">
        <f t="shared" ref="N53:N55" si="13">SUM(B53:M53)</f>
        <v>100</v>
      </c>
    </row>
    <row r="54" spans="1:14" ht="23.25" x14ac:dyDescent="0.25">
      <c r="A54" s="12" t="s">
        <v>62</v>
      </c>
      <c r="B54" s="13">
        <v>50</v>
      </c>
      <c r="C54" s="13">
        <v>50</v>
      </c>
      <c r="D54" s="13">
        <v>50</v>
      </c>
      <c r="E54" s="13">
        <v>50</v>
      </c>
      <c r="F54" s="13">
        <v>50</v>
      </c>
      <c r="G54" s="13">
        <v>50</v>
      </c>
      <c r="H54" s="13">
        <v>50</v>
      </c>
      <c r="I54" s="13">
        <v>50</v>
      </c>
      <c r="J54" s="13">
        <v>50</v>
      </c>
      <c r="K54" s="13">
        <v>50</v>
      </c>
      <c r="L54" s="13">
        <v>50</v>
      </c>
      <c r="M54" s="13">
        <v>50</v>
      </c>
      <c r="N54" s="14">
        <f t="shared" si="13"/>
        <v>600</v>
      </c>
    </row>
    <row r="55" spans="1:14" x14ac:dyDescent="0.25">
      <c r="A55" s="12" t="s">
        <v>63</v>
      </c>
      <c r="B55" s="13"/>
      <c r="C55" s="13"/>
      <c r="D55" s="13"/>
      <c r="E55" s="13"/>
      <c r="F55" s="13"/>
      <c r="G55" s="13"/>
      <c r="H55" s="13"/>
      <c r="I55" s="13">
        <v>250</v>
      </c>
      <c r="J55" s="13"/>
      <c r="K55" s="13"/>
      <c r="L55" s="13"/>
      <c r="M55" s="13"/>
      <c r="N55" s="14">
        <f t="shared" si="13"/>
        <v>250</v>
      </c>
    </row>
    <row r="56" spans="1:14" x14ac:dyDescent="0.25">
      <c r="A56" s="12" t="s">
        <v>64</v>
      </c>
      <c r="B56" s="13">
        <f t="shared" ref="B56:M56" si="14">SUM(B51:B55)</f>
        <v>900.46500000000003</v>
      </c>
      <c r="C56" s="13">
        <f t="shared" si="14"/>
        <v>800.46500000000003</v>
      </c>
      <c r="D56" s="13">
        <f t="shared" si="14"/>
        <v>800.46500000000003</v>
      </c>
      <c r="E56" s="13">
        <f t="shared" si="14"/>
        <v>800.46500000000003</v>
      </c>
      <c r="F56" s="13">
        <f t="shared" si="14"/>
        <v>800.46500000000003</v>
      </c>
      <c r="G56" s="13">
        <f t="shared" si="14"/>
        <v>800.46500000000003</v>
      </c>
      <c r="H56" s="13">
        <f t="shared" si="14"/>
        <v>800.46500000000003</v>
      </c>
      <c r="I56" s="13">
        <f t="shared" si="14"/>
        <v>1283.625</v>
      </c>
      <c r="J56" s="13">
        <f t="shared" si="14"/>
        <v>800.46500000000003</v>
      </c>
      <c r="K56" s="13">
        <f t="shared" si="14"/>
        <v>800.46500000000003</v>
      </c>
      <c r="L56" s="13">
        <f t="shared" si="14"/>
        <v>800.46500000000003</v>
      </c>
      <c r="M56" s="13">
        <f t="shared" si="14"/>
        <v>800.46500000000003</v>
      </c>
      <c r="N56" s="15">
        <f>SUM(B56:M56)</f>
        <v>10188.74</v>
      </c>
    </row>
    <row r="57" spans="1:14" x14ac:dyDescent="0.25">
      <c r="A57" s="12" t="s">
        <v>65</v>
      </c>
      <c r="B57" s="13">
        <f t="shared" ref="B57:N57" si="15">SUM(B56,B49,B41,B34)</f>
        <v>2220.9549999999999</v>
      </c>
      <c r="C57" s="13">
        <f t="shared" si="15"/>
        <v>1943.9550000000002</v>
      </c>
      <c r="D57" s="13">
        <f t="shared" si="15"/>
        <v>1404.9650000000001</v>
      </c>
      <c r="E57" s="13">
        <f t="shared" si="15"/>
        <v>1844.2450000000001</v>
      </c>
      <c r="F57" s="13">
        <f t="shared" si="15"/>
        <v>1304.9650000000001</v>
      </c>
      <c r="G57" s="13">
        <f t="shared" si="15"/>
        <v>2004.9650000000001</v>
      </c>
      <c r="H57" s="13">
        <f t="shared" si="15"/>
        <v>2227.9650000000001</v>
      </c>
      <c r="I57" s="13">
        <f t="shared" si="15"/>
        <v>1688.125</v>
      </c>
      <c r="J57" s="13">
        <f t="shared" si="15"/>
        <v>1104.9650000000001</v>
      </c>
      <c r="K57" s="13">
        <f t="shared" si="15"/>
        <v>1304.9650000000001</v>
      </c>
      <c r="L57" s="13">
        <f t="shared" si="15"/>
        <v>1027.9650000000001</v>
      </c>
      <c r="M57" s="13">
        <f t="shared" si="15"/>
        <v>1027.9650000000001</v>
      </c>
      <c r="N57" s="15">
        <f t="shared" si="15"/>
        <v>19106</v>
      </c>
    </row>
    <row r="58" spans="1:14" s="11" customFormat="1" x14ac:dyDescent="0.25">
      <c r="A58" s="8" t="s">
        <v>66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10"/>
    </row>
    <row r="59" spans="1:14" x14ac:dyDescent="0.25">
      <c r="A59" s="12" t="s">
        <v>67</v>
      </c>
      <c r="B59" s="13"/>
      <c r="C59" s="13"/>
      <c r="D59" s="13"/>
      <c r="E59" s="13"/>
      <c r="F59" s="13"/>
      <c r="G59" s="13"/>
      <c r="H59" s="13"/>
      <c r="I59" s="13"/>
      <c r="J59" s="13"/>
      <c r="K59" s="13">
        <v>18000</v>
      </c>
      <c r="L59" s="13"/>
      <c r="M59" s="13"/>
      <c r="N59" s="14">
        <f>SUM(B59:M59)</f>
        <v>18000</v>
      </c>
    </row>
    <row r="60" spans="1:14" x14ac:dyDescent="0.25">
      <c r="A60" s="12" t="s">
        <v>68</v>
      </c>
      <c r="B60" s="13"/>
      <c r="C60" s="13"/>
      <c r="D60" s="13"/>
      <c r="E60" s="13"/>
      <c r="F60" s="13"/>
      <c r="G60" s="13"/>
      <c r="H60" s="13"/>
      <c r="I60" s="13"/>
      <c r="J60" s="13">
        <v>600</v>
      </c>
      <c r="K60" s="13"/>
      <c r="L60" s="13"/>
      <c r="M60" s="13"/>
      <c r="N60" s="14">
        <f>SUM(B60:M60)</f>
        <v>600</v>
      </c>
    </row>
    <row r="61" spans="1:14" x14ac:dyDescent="0.25">
      <c r="A61" s="12" t="s">
        <v>69</v>
      </c>
      <c r="B61" s="13"/>
      <c r="C61" s="13"/>
      <c r="D61" s="13"/>
      <c r="E61" s="13">
        <v>1000</v>
      </c>
      <c r="F61" s="13">
        <v>100</v>
      </c>
      <c r="G61" s="13">
        <v>100</v>
      </c>
      <c r="H61" s="13">
        <v>100</v>
      </c>
      <c r="I61" s="13">
        <v>100</v>
      </c>
      <c r="J61" s="13">
        <v>100</v>
      </c>
      <c r="K61" s="13">
        <v>100</v>
      </c>
      <c r="L61" s="13"/>
      <c r="M61" s="13"/>
      <c r="N61" s="14">
        <f>SUM(B61:M61)</f>
        <v>1600</v>
      </c>
    </row>
    <row r="62" spans="1:14" x14ac:dyDescent="0.25">
      <c r="A62" s="12" t="s">
        <v>70</v>
      </c>
      <c r="B62" s="13"/>
      <c r="C62" s="13"/>
      <c r="D62" s="13"/>
      <c r="E62" s="13"/>
      <c r="F62" s="13"/>
      <c r="G62" s="13"/>
      <c r="H62" s="13"/>
      <c r="I62" s="13"/>
      <c r="J62" s="13"/>
      <c r="K62" s="13">
        <v>800</v>
      </c>
      <c r="L62" s="13"/>
      <c r="M62" s="13"/>
      <c r="N62" s="14">
        <f>SUM(B62:M62)</f>
        <v>800</v>
      </c>
    </row>
    <row r="63" spans="1:14" x14ac:dyDescent="0.25">
      <c r="A63" s="12" t="s">
        <v>71</v>
      </c>
      <c r="B63" s="13">
        <f>SUM(B59:B62)</f>
        <v>0</v>
      </c>
      <c r="C63" s="13">
        <f t="shared" ref="C63:M63" si="16">SUM(C59:C62)</f>
        <v>0</v>
      </c>
      <c r="D63" s="13">
        <f t="shared" si="16"/>
        <v>0</v>
      </c>
      <c r="E63" s="13">
        <f t="shared" si="16"/>
        <v>1000</v>
      </c>
      <c r="F63" s="13">
        <f t="shared" si="16"/>
        <v>100</v>
      </c>
      <c r="G63" s="13">
        <f t="shared" si="16"/>
        <v>100</v>
      </c>
      <c r="H63" s="13">
        <f t="shared" si="16"/>
        <v>100</v>
      </c>
      <c r="I63" s="13">
        <f t="shared" si="16"/>
        <v>100</v>
      </c>
      <c r="J63" s="13">
        <f t="shared" si="16"/>
        <v>700</v>
      </c>
      <c r="K63" s="13">
        <f t="shared" si="16"/>
        <v>18900</v>
      </c>
      <c r="L63" s="13">
        <f t="shared" si="16"/>
        <v>0</v>
      </c>
      <c r="M63" s="13">
        <f t="shared" si="16"/>
        <v>0</v>
      </c>
      <c r="N63" s="15">
        <f>SUM(B63:M63)</f>
        <v>21000</v>
      </c>
    </row>
    <row r="64" spans="1:14" x14ac:dyDescent="0.25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5"/>
    </row>
    <row r="65" spans="1:14" x14ac:dyDescent="0.25">
      <c r="A65" s="12" t="s">
        <v>72</v>
      </c>
      <c r="B65" s="13">
        <f t="shared" ref="B65:N65" si="17">SUM(B26,B57,B63)</f>
        <v>2645.9549999999999</v>
      </c>
      <c r="C65" s="13">
        <f t="shared" si="17"/>
        <v>2368.9549999999999</v>
      </c>
      <c r="D65" s="13">
        <f t="shared" si="17"/>
        <v>2095.9650000000001</v>
      </c>
      <c r="E65" s="13">
        <f t="shared" si="17"/>
        <v>3409.2449999999999</v>
      </c>
      <c r="F65" s="13">
        <f t="shared" si="17"/>
        <v>1829.9650000000001</v>
      </c>
      <c r="G65" s="13">
        <f t="shared" si="17"/>
        <v>2529.9650000000001</v>
      </c>
      <c r="H65" s="13">
        <f t="shared" si="17"/>
        <v>2752.9650000000001</v>
      </c>
      <c r="I65" s="13">
        <f t="shared" si="17"/>
        <v>2213.125</v>
      </c>
      <c r="J65" s="13">
        <f t="shared" si="17"/>
        <v>2229.9650000000001</v>
      </c>
      <c r="K65" s="13">
        <f t="shared" si="17"/>
        <v>20629.965</v>
      </c>
      <c r="L65" s="13">
        <f t="shared" si="17"/>
        <v>1452.9650000000001</v>
      </c>
      <c r="M65" s="13">
        <f t="shared" si="17"/>
        <v>1452.9650000000001</v>
      </c>
      <c r="N65" s="15">
        <f t="shared" si="17"/>
        <v>45612</v>
      </c>
    </row>
    <row r="69" spans="1:14" x14ac:dyDescent="0.25">
      <c r="A69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Clark</dc:creator>
  <cp:lastModifiedBy>Owner</cp:lastModifiedBy>
  <dcterms:created xsi:type="dcterms:W3CDTF">2022-11-11T19:54:52Z</dcterms:created>
  <dcterms:modified xsi:type="dcterms:W3CDTF">2022-11-14T21:54:00Z</dcterms:modified>
</cp:coreProperties>
</file>